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77EB84D7-391D-49E6-B21A-08DAADCE57EB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5.финансирование" sheetId="1" r:id="rId1"/>
  </sheets>
  <definedNames>
    <definedName name="_xlnm._FilterDatabase" localSheetId="0" hidden="1">'5.финансирование'!$A$10:$CD$78</definedName>
    <definedName name="_xlnm.Print_Area" localSheetId="0">'5.финансирование'!$A$1:$I$104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2" i="1" l="1"/>
  <c r="I47" i="1"/>
  <c r="I99" i="1" l="1"/>
  <c r="F47" i="1"/>
  <c r="E47" i="1"/>
  <c r="D47" i="1"/>
  <c r="I19" i="1"/>
  <c r="H19" i="1"/>
  <c r="F19" i="1"/>
  <c r="E19" i="1"/>
  <c r="D19" i="1"/>
  <c r="F41" i="1"/>
  <c r="E41" i="1"/>
  <c r="D41" i="1"/>
  <c r="I41" i="1"/>
  <c r="G41" i="1"/>
  <c r="G44" i="1" l="1"/>
  <c r="I97" i="1"/>
  <c r="H97" i="1"/>
  <c r="G97" i="1"/>
  <c r="F97" i="1"/>
  <c r="E97" i="1"/>
  <c r="D97" i="1"/>
  <c r="I95" i="1"/>
  <c r="H95" i="1"/>
  <c r="G95" i="1"/>
  <c r="F95" i="1"/>
  <c r="E95" i="1"/>
  <c r="D95" i="1"/>
  <c r="I93" i="1"/>
  <c r="H93" i="1"/>
  <c r="G93" i="1"/>
  <c r="F93" i="1"/>
  <c r="E93" i="1"/>
  <c r="D93" i="1"/>
  <c r="H92" i="1" l="1"/>
  <c r="E92" i="1"/>
  <c r="D92" i="1"/>
  <c r="F92" i="1"/>
  <c r="G92" i="1"/>
  <c r="I92" i="1"/>
  <c r="I88" i="1"/>
  <c r="H88" i="1"/>
  <c r="G88" i="1"/>
  <c r="F88" i="1"/>
  <c r="E88" i="1"/>
  <c r="D88" i="1"/>
  <c r="I84" i="1"/>
  <c r="H84" i="1"/>
  <c r="G84" i="1"/>
  <c r="F84" i="1"/>
  <c r="E84" i="1"/>
  <c r="D84" i="1"/>
  <c r="I80" i="1"/>
  <c r="H80" i="1"/>
  <c r="G80" i="1"/>
  <c r="F80" i="1"/>
  <c r="E80" i="1"/>
  <c r="D80" i="1"/>
  <c r="I79" i="1" l="1"/>
  <c r="H79" i="1"/>
  <c r="G79" i="1"/>
  <c r="F79" i="1"/>
  <c r="E79" i="1"/>
  <c r="D79" i="1"/>
  <c r="D102" i="1"/>
  <c r="D99" i="1" s="1"/>
  <c r="H102" i="1"/>
  <c r="H99" i="1" s="1"/>
  <c r="G102" i="1"/>
  <c r="F102" i="1"/>
  <c r="F99" i="1" s="1"/>
  <c r="E102" i="1"/>
  <c r="E99" i="1" s="1"/>
  <c r="G99" i="1" l="1"/>
  <c r="G47" i="1"/>
  <c r="G29" i="1" s="1"/>
  <c r="I75" i="1"/>
  <c r="H75" i="1"/>
  <c r="G75" i="1"/>
  <c r="F75" i="1"/>
  <c r="I71" i="1"/>
  <c r="H71" i="1"/>
  <c r="G71" i="1"/>
  <c r="F71" i="1"/>
  <c r="I67" i="1"/>
  <c r="H67" i="1"/>
  <c r="G67" i="1"/>
  <c r="F67" i="1"/>
  <c r="I64" i="1"/>
  <c r="I61" i="1" s="1"/>
  <c r="H64" i="1"/>
  <c r="H61" i="1" s="1"/>
  <c r="G64" i="1"/>
  <c r="G61" i="1" s="1"/>
  <c r="F64" i="1"/>
  <c r="F61" i="1" s="1"/>
  <c r="I56" i="1"/>
  <c r="F56" i="1"/>
  <c r="I51" i="1"/>
  <c r="I49" i="1" s="1"/>
  <c r="H51" i="1"/>
  <c r="G51" i="1"/>
  <c r="G49" i="1" s="1"/>
  <c r="F51" i="1"/>
  <c r="F49" i="1" s="1"/>
  <c r="I29" i="1"/>
  <c r="F29" i="1"/>
  <c r="I46" i="1"/>
  <c r="I28" i="1" s="1"/>
  <c r="H46" i="1"/>
  <c r="H28" i="1" s="1"/>
  <c r="G46" i="1"/>
  <c r="G28" i="1" s="1"/>
  <c r="F46" i="1"/>
  <c r="F28" i="1" s="1"/>
  <c r="I45" i="1"/>
  <c r="I27" i="1" s="1"/>
  <c r="H45" i="1"/>
  <c r="H27" i="1" s="1"/>
  <c r="G45" i="1"/>
  <c r="F45" i="1"/>
  <c r="F27" i="1" s="1"/>
  <c r="I44" i="1"/>
  <c r="I26" i="1" s="1"/>
  <c r="H44" i="1"/>
  <c r="H26" i="1" s="1"/>
  <c r="F44" i="1"/>
  <c r="I23" i="1"/>
  <c r="F23" i="1"/>
  <c r="I40" i="1"/>
  <c r="I22" i="1" s="1"/>
  <c r="H40" i="1"/>
  <c r="H22" i="1" s="1"/>
  <c r="G40" i="1"/>
  <c r="G22" i="1" s="1"/>
  <c r="F40" i="1"/>
  <c r="F22" i="1" s="1"/>
  <c r="I39" i="1"/>
  <c r="I21" i="1" s="1"/>
  <c r="H39" i="1"/>
  <c r="H21" i="1" s="1"/>
  <c r="G39" i="1"/>
  <c r="G21" i="1" s="1"/>
  <c r="F39" i="1"/>
  <c r="F21" i="1" s="1"/>
  <c r="I38" i="1"/>
  <c r="H38" i="1"/>
  <c r="H20" i="1" s="1"/>
  <c r="G38" i="1"/>
  <c r="G20" i="1" s="1"/>
  <c r="F38" i="1"/>
  <c r="I36" i="1"/>
  <c r="H36" i="1"/>
  <c r="H17" i="1" s="1"/>
  <c r="G36" i="1"/>
  <c r="G17" i="1" s="1"/>
  <c r="F36" i="1"/>
  <c r="F17" i="1" s="1"/>
  <c r="I35" i="1"/>
  <c r="I16" i="1" s="1"/>
  <c r="H35" i="1"/>
  <c r="H16" i="1" s="1"/>
  <c r="G35" i="1"/>
  <c r="G16" i="1" s="1"/>
  <c r="F35" i="1"/>
  <c r="F16" i="1" s="1"/>
  <c r="I34" i="1"/>
  <c r="I32" i="1" s="1"/>
  <c r="H34" i="1"/>
  <c r="F34" i="1"/>
  <c r="F32" i="1" l="1"/>
  <c r="H32" i="1"/>
  <c r="G32" i="1"/>
  <c r="G42" i="1"/>
  <c r="H49" i="1"/>
  <c r="G27" i="1"/>
  <c r="H66" i="1"/>
  <c r="G66" i="1"/>
  <c r="F66" i="1"/>
  <c r="I24" i="1"/>
  <c r="F20" i="1"/>
  <c r="F18" i="1" s="1"/>
  <c r="F37" i="1"/>
  <c r="G14" i="1"/>
  <c r="G12" i="1" s="1"/>
  <c r="G37" i="1"/>
  <c r="H14" i="1"/>
  <c r="H12" i="1" s="1"/>
  <c r="I14" i="1"/>
  <c r="I20" i="1"/>
  <c r="I18" i="1" s="1"/>
  <c r="I37" i="1"/>
  <c r="F26" i="1"/>
  <c r="F24" i="1" s="1"/>
  <c r="F42" i="1"/>
  <c r="H24" i="1"/>
  <c r="I42" i="1"/>
  <c r="H42" i="1"/>
  <c r="H18" i="1"/>
  <c r="H37" i="1"/>
  <c r="I66" i="1"/>
  <c r="F14" i="1"/>
  <c r="F12" i="1" s="1"/>
  <c r="I17" i="1"/>
  <c r="G23" i="1"/>
  <c r="G18" i="1" s="1"/>
  <c r="E64" i="1"/>
  <c r="H11" i="1" l="1"/>
  <c r="I12" i="1"/>
  <c r="I11" i="1" s="1"/>
  <c r="H31" i="1"/>
  <c r="F11" i="1"/>
  <c r="F31" i="1"/>
  <c r="I31" i="1"/>
  <c r="E34" i="1"/>
  <c r="E35" i="1"/>
  <c r="E16" i="1" s="1"/>
  <c r="E36" i="1"/>
  <c r="E17" i="1" s="1"/>
  <c r="E38" i="1"/>
  <c r="E39" i="1"/>
  <c r="E21" i="1" s="1"/>
  <c r="E40" i="1"/>
  <c r="E22" i="1" s="1"/>
  <c r="E23" i="1"/>
  <c r="E44" i="1"/>
  <c r="E26" i="1" s="1"/>
  <c r="E45" i="1"/>
  <c r="E27" i="1" s="1"/>
  <c r="E46" i="1"/>
  <c r="E28" i="1" s="1"/>
  <c r="E29" i="1"/>
  <c r="E56" i="1"/>
  <c r="E32" i="1" l="1"/>
  <c r="E14" i="1"/>
  <c r="E12" i="1" s="1"/>
  <c r="E42" i="1"/>
  <c r="E20" i="1"/>
  <c r="E18" i="1" s="1"/>
  <c r="E37" i="1"/>
  <c r="E24" i="1"/>
  <c r="E67" i="1"/>
  <c r="E71" i="1"/>
  <c r="E75" i="1"/>
  <c r="E66" i="1" l="1"/>
  <c r="E11" i="1"/>
  <c r="E31" i="1"/>
  <c r="D34" i="1"/>
  <c r="D35" i="1"/>
  <c r="D36" i="1"/>
  <c r="D38" i="1"/>
  <c r="D39" i="1"/>
  <c r="D40" i="1"/>
  <c r="D29" i="1"/>
  <c r="D46" i="1"/>
  <c r="D28" i="1" s="1"/>
  <c r="D45" i="1"/>
  <c r="D27" i="1" s="1"/>
  <c r="D44" i="1"/>
  <c r="D51" i="1"/>
  <c r="D56" i="1"/>
  <c r="D67" i="1"/>
  <c r="D75" i="1"/>
  <c r="D71" i="1"/>
  <c r="D64" i="1"/>
  <c r="E61" i="1"/>
  <c r="E51" i="1"/>
  <c r="E49" i="1" s="1"/>
  <c r="D32" i="1" l="1"/>
  <c r="D37" i="1"/>
  <c r="D42" i="1"/>
  <c r="D66" i="1"/>
  <c r="D49" i="1"/>
  <c r="D26" i="1"/>
  <c r="D24" i="1" s="1"/>
  <c r="D61" i="1"/>
  <c r="D31" i="1" l="1"/>
  <c r="D23" i="1"/>
  <c r="D22" i="1"/>
  <c r="D17" i="1"/>
  <c r="D16" i="1"/>
  <c r="D21" i="1"/>
  <c r="D20" i="1"/>
  <c r="D14" i="1"/>
  <c r="D12" i="1" l="1"/>
  <c r="D18" i="1"/>
  <c r="D11" i="1" l="1"/>
  <c r="G26" i="1"/>
  <c r="G31" i="1"/>
  <c r="G24" i="1" l="1"/>
  <c r="G11" i="1" s="1"/>
</calcChain>
</file>

<file path=xl/sharedStrings.xml><?xml version="1.0" encoding="utf-8"?>
<sst xmlns="http://schemas.openxmlformats.org/spreadsheetml/2006/main" count="113" uniqueCount="62">
  <si>
    <t xml:space="preserve">№ п/п </t>
  </si>
  <si>
    <t>1.</t>
  </si>
  <si>
    <t>1.1.</t>
  </si>
  <si>
    <t>Наименование Программы, Подпрограммы Программы, основного мероприятия Подпрограммы Программы</t>
  </si>
  <si>
    <t xml:space="preserve">Источники финансового обеспечения по ответственному исполнителю, соисполнителю Программы, Подпрограммы Программы, основному мероприятию Подпрограммы Программы </t>
  </si>
  <si>
    <t>ВСЕГО</t>
  </si>
  <si>
    <t>средства федерального бюджета</t>
  </si>
  <si>
    <t>средства бюджета Ставропольского края</t>
  </si>
  <si>
    <t xml:space="preserve">Объемы финансового обеспечения
по годам (тыс. рублей)
</t>
  </si>
  <si>
    <t>1.2.</t>
  </si>
  <si>
    <t>1.3.</t>
  </si>
  <si>
    <t>средства бюджета Ставропольского края, в т.ч. предусмотренные</t>
  </si>
  <si>
    <t>средства местного бюджета, в т.ч. предусмотренные</t>
  </si>
  <si>
    <t>средства федерального бюджета, в т. ч. предусмотренные</t>
  </si>
  <si>
    <t>МБУ «Дорожно-хозяйственное управление»</t>
  </si>
  <si>
    <t xml:space="preserve">Основное мероприятие: Содержание и ремонт автомобильных дорог общего пользования  местного значения вне границ населенных пунктов </t>
  </si>
  <si>
    <t>Старомарьевское ТУ АГМО СК</t>
  </si>
  <si>
    <t>МБУ «Дорожно-хозяйственное управление»)</t>
  </si>
  <si>
    <r>
      <t>Муниципальная программа  Грачевского муниципального округа Ставропольского края «Развитие транспортной системы и обеспечение безопасности дорожного движения в Грачевском муниципальном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округе Ставропольского края»</t>
    </r>
  </si>
  <si>
    <t>ОБЪЕМЫ И ИСТОЧНИКИ
финансового обеспечения муниципальной программы Грачевского муниципального округа Ставропольского края «Развитие транспортной системы и обеспечение безопасности дорожного движения в Грачевском муниципальном округе Ставропольского края»</t>
  </si>
  <si>
    <t xml:space="preserve">                                                     Приложение 5                                                                                                к муниципальной программе Грачевского муниципального округа Ставропольского края «Развитие транспортной системы и обеспечение безопасности дорожного движения в Грачевском муниципальном округе Ставропольского края»</t>
  </si>
  <si>
    <t>1.4.</t>
  </si>
  <si>
    <t>1.5.</t>
  </si>
  <si>
    <t>1.6.</t>
  </si>
  <si>
    <t>Основное мероприятие:                                      Организация регулярных перевозок пассажиров и багажа автомобильным транспортом по муниципальным маршрутам регулярных перевозок пассажиров и багажа автомобильным транспортом по регулируемым тарифам</t>
  </si>
  <si>
    <t xml:space="preserve">Основное мероприятие:  Содержание и ремонт улично-дорожной сети          </t>
  </si>
  <si>
    <t>Основное мероприятие :
Обеспечение дорожной деятельности в рамках реализации националого проекта "Безопасные качественные дороги"</t>
  </si>
  <si>
    <t>Основное мероприятие :
Обеспечение дорожной деятельности в рамках реализации регионального проекта "Региональная и местная дорожная сеть Ставропольского края"</t>
  </si>
  <si>
    <t xml:space="preserve">Подпрограмма "Дорожное хозяйство и обеспечение безопасности дорожного движения» </t>
  </si>
  <si>
    <t xml:space="preserve"> Соисполнитель Программы:Тугулукское территориальное управление администрации Грачевского муниципального округа Ставропольского края ( далее - Тугулукское ТУ АГМО СК)</t>
  </si>
  <si>
    <t>Соисполнитель Программы: Соисполнитель Программы: Спицевское территориальное управление администрации Грачевского муниципального округа Ставропольского края ( далее - Спицевское ТУ АГМО СК)</t>
  </si>
  <si>
    <t xml:space="preserve"> Соисполнитель Программы:Старомарьевское территориальное управление администрации Грачевского муниципального округа Ставропольского края ( далее - Старомарьевское ТУ АГМО СК)</t>
  </si>
  <si>
    <t>Тугулукское ТУ АГМО СК</t>
  </si>
  <si>
    <t xml:space="preserve"> Соисполнитель Программы: Спицевское ТУАГМО СК</t>
  </si>
  <si>
    <t xml:space="preserve"> Соисполнитель Программы: Тугулукское  ТУ АГМО СК</t>
  </si>
  <si>
    <t xml:space="preserve"> Соисполнитель Программы: Старомарьевское ТУ АГМО СК</t>
  </si>
  <si>
    <t>Ответственный исполнитель Программы: отдел градостроительства и жилищно  – коммунального хозяйства администрации Грачевского муниципального округа Ставропольского края (далее- отдел градостроительства и ЖКХ АГМО СК)</t>
  </si>
  <si>
    <t>Ответственный исполнитель Программы: отдел градостроительства и ЖКХ АГМО СК</t>
  </si>
  <si>
    <t>Ответственный исполнитель Программы:                                     отдел градостроительства и ЖКХ АГМО СК</t>
  </si>
  <si>
    <t>Соисполнитель Программы: Тугулукское   ТУ АГМО СК</t>
  </si>
  <si>
    <t>Соисполнитель Программы: Старомарьевское ТУ АГМО СК</t>
  </si>
  <si>
    <t xml:space="preserve"> Соисполнитель Программы:              МБУ «Дорожно-хозяйственное управление»</t>
  </si>
  <si>
    <t xml:space="preserve"> Соисполнитель Программы:    Спицевское ТУАГМО СК</t>
  </si>
  <si>
    <t xml:space="preserve"> Соисполнитель Программы:    Старомарьевское ТУ АГМО СК</t>
  </si>
  <si>
    <t>Участник  Программы:Муниципальное бюджетное учреждение «Дорожно-хозяйственное управление» Грачевского муниципального округа Ставропольского края (далее-МБУ «Дорожно-хозяйственное управление»)</t>
  </si>
  <si>
    <t>Участник Программы:              МБУ «Дорожно-хозяйственное управление»</t>
  </si>
  <si>
    <t>Участник Программы:                     МБУ «Дорожно-хозяйственное управление»</t>
  </si>
  <si>
    <t xml:space="preserve"> Соисполнитель Программы:Спицевское ТУАГМО СК</t>
  </si>
  <si>
    <t xml:space="preserve"> Соисполнитель Программы:Старомарьевское ТУ АГМО СК</t>
  </si>
  <si>
    <t xml:space="preserve"> Участник Программы: МБУ «Дорожно-хозяйственное управление»</t>
  </si>
  <si>
    <t xml:space="preserve"> Соисполнитель Программы: Тугулукское ТУ АГМО СК</t>
  </si>
  <si>
    <t xml:space="preserve"> Соисполнитель Программы:    Тугулукское ТУ АГМО СК</t>
  </si>
  <si>
    <t xml:space="preserve"> Соисполнитель Программы:Тугулукское ТУ АГМО СК</t>
  </si>
  <si>
    <t>Соисполнитель Программы:Тугулукское ТУ АГМО СК</t>
  </si>
  <si>
    <t xml:space="preserve"> Соисполнитель Программы6 Спицевское ТУАГМО СК</t>
  </si>
  <si>
    <t>Соисполнитель Программы:Старомарьевское ТУ АГМО СК</t>
  </si>
  <si>
    <t>Участник Программы: МБУ «Дорожно-хозяйственное управление»</t>
  </si>
  <si>
    <t>Соисполнитель Программы: Тугулукское ТУ АГМО СК</t>
  </si>
  <si>
    <t>Соисполнитель Программы: Спицевское ТУАГМО СК</t>
  </si>
  <si>
    <t>Соисполнитель Программы:  Старомарьевское ТУ АГМО СК</t>
  </si>
  <si>
    <t>Основное мероприятие :
Капитальный ремонт и (или) ремонт автомобильных дорог общего пользования местного значения</t>
  </si>
  <si>
    <t>Приложение 1                                                                                                                           к изменениям,которые вносятся  в муниципальную программу Грачевского муниципального округа Ставропольского края «Развитие транспортной системы и обеспечение безопасности дорожного движения в Грачевском муниципальном округе Ставропольского края»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</si>
</sst>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top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center" wrapText="1"/>
    </xf>
    <xf numFmtId="4" fontId="4" fillId="0" borderId="3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4"/>
  <sheetViews>
    <sheetView tabSelected="1" view="pageBreakPreview" zoomScale="70" zoomScaleNormal="70" zoomScaleSheetLayoutView="70" workbookViewId="0">
      <selection activeCell="A4" sqref="A4:I4"/>
    </sheetView>
  </sheetViews>
  <sheetFormatPr defaultColWidth="23" defaultRowHeight="15.3" x14ac:dyDescent="0.55000000000000004"/>
  <cols>
    <col min="1" max="1" width="9.15625" style="3" customWidth="1"/>
    <col min="2" max="2" width="32.41796875" style="4" customWidth="1"/>
    <col min="3" max="3" width="37.41796875" style="5" customWidth="1"/>
    <col min="4" max="4" width="23" style="3"/>
    <col min="5" max="5" width="26.578125" style="3" customWidth="1"/>
    <col min="6" max="16384" width="23" style="3"/>
  </cols>
  <sheetData>
    <row r="1" spans="1:9" ht="108.75" customHeight="1" x14ac:dyDescent="0.6">
      <c r="F1" s="50" t="s">
        <v>61</v>
      </c>
      <c r="G1" s="50"/>
      <c r="H1" s="50"/>
      <c r="I1" s="50"/>
    </row>
    <row r="2" spans="1:9" ht="115.5" customHeight="1" x14ac:dyDescent="0.55000000000000004">
      <c r="F2" s="51" t="s">
        <v>20</v>
      </c>
      <c r="G2" s="51"/>
      <c r="H2" s="51"/>
      <c r="I2" s="51"/>
    </row>
    <row r="3" spans="1:9" ht="17.399999999999999" x14ac:dyDescent="0.55000000000000004">
      <c r="A3" s="56"/>
      <c r="B3" s="56"/>
      <c r="C3" s="56"/>
      <c r="D3" s="56"/>
      <c r="E3" s="56"/>
      <c r="F3" s="56"/>
      <c r="G3" s="56"/>
      <c r="H3" s="56"/>
      <c r="I3" s="56"/>
    </row>
    <row r="4" spans="1:9" ht="77.25" customHeight="1" x14ac:dyDescent="0.55000000000000004">
      <c r="A4" s="49" t="s">
        <v>19</v>
      </c>
      <c r="B4" s="49"/>
      <c r="C4" s="49"/>
      <c r="D4" s="49"/>
      <c r="E4" s="49"/>
      <c r="F4" s="49"/>
      <c r="G4" s="49"/>
      <c r="H4" s="49"/>
      <c r="I4" s="49"/>
    </row>
    <row r="5" spans="1:9" x14ac:dyDescent="0.55000000000000004">
      <c r="A5" s="6"/>
    </row>
    <row r="7" spans="1:9" s="7" customFormat="1" x14ac:dyDescent="0.55000000000000004">
      <c r="A7" s="46" t="s">
        <v>0</v>
      </c>
      <c r="B7" s="46" t="s">
        <v>3</v>
      </c>
      <c r="C7" s="46" t="s">
        <v>4</v>
      </c>
      <c r="D7" s="52" t="s">
        <v>8</v>
      </c>
      <c r="E7" s="52"/>
      <c r="F7" s="52"/>
      <c r="G7" s="52"/>
      <c r="H7" s="52"/>
      <c r="I7" s="53"/>
    </row>
    <row r="8" spans="1:9" s="7" customFormat="1" x14ac:dyDescent="0.55000000000000004">
      <c r="A8" s="47"/>
      <c r="B8" s="47"/>
      <c r="C8" s="47"/>
      <c r="D8" s="54"/>
      <c r="E8" s="54"/>
      <c r="F8" s="54"/>
      <c r="G8" s="54"/>
      <c r="H8" s="54"/>
      <c r="I8" s="55"/>
    </row>
    <row r="9" spans="1:9" s="7" customFormat="1" x14ac:dyDescent="0.55000000000000004">
      <c r="A9" s="48"/>
      <c r="B9" s="48"/>
      <c r="C9" s="48"/>
      <c r="D9" s="15">
        <v>2021</v>
      </c>
      <c r="E9" s="15">
        <v>2022</v>
      </c>
      <c r="F9" s="15">
        <v>2023</v>
      </c>
      <c r="G9" s="15">
        <v>2024</v>
      </c>
      <c r="H9" s="15">
        <v>2025</v>
      </c>
      <c r="I9" s="15">
        <v>2026</v>
      </c>
    </row>
    <row r="10" spans="1:9" s="8" customFormat="1" x14ac:dyDescent="0.55000000000000004">
      <c r="A10" s="16">
        <v>1</v>
      </c>
      <c r="B10" s="17">
        <v>2</v>
      </c>
      <c r="C10" s="16">
        <v>3</v>
      </c>
      <c r="D10" s="16">
        <v>5</v>
      </c>
      <c r="E10" s="16">
        <v>6</v>
      </c>
      <c r="F10" s="16">
        <v>7</v>
      </c>
      <c r="G10" s="16">
        <v>8</v>
      </c>
      <c r="H10" s="16"/>
      <c r="I10" s="16">
        <v>9</v>
      </c>
    </row>
    <row r="11" spans="1:9" s="2" customFormat="1" ht="15.75" customHeight="1" x14ac:dyDescent="0.55000000000000004">
      <c r="A11" s="35"/>
      <c r="B11" s="35" t="s">
        <v>18</v>
      </c>
      <c r="C11" s="9" t="s">
        <v>5</v>
      </c>
      <c r="D11" s="10">
        <f t="shared" ref="D11:F11" si="0">D12+D18+D24</f>
        <v>152894.76</v>
      </c>
      <c r="E11" s="10">
        <f t="shared" si="0"/>
        <v>260703.69999999998</v>
      </c>
      <c r="F11" s="10">
        <f t="shared" si="0"/>
        <v>262028.37699999998</v>
      </c>
      <c r="G11" s="24">
        <f>G12+G18+G24</f>
        <v>230348.05000000002</v>
      </c>
      <c r="H11" s="10">
        <f>H12+H18+H24</f>
        <v>239742.12</v>
      </c>
      <c r="I11" s="10">
        <f>I12+I18+I24</f>
        <v>54555.49</v>
      </c>
    </row>
    <row r="12" spans="1:9" s="2" customFormat="1" ht="30" x14ac:dyDescent="0.55000000000000004">
      <c r="A12" s="36"/>
      <c r="B12" s="36"/>
      <c r="C12" s="9" t="s">
        <v>13</v>
      </c>
      <c r="D12" s="11">
        <f t="shared" ref="D12:I12" si="1">SUM(D14:D17)</f>
        <v>6039.92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 t="shared" si="1"/>
        <v>0</v>
      </c>
      <c r="I12" s="11">
        <f t="shared" si="1"/>
        <v>0</v>
      </c>
    </row>
    <row r="13" spans="1:9" s="2" customFormat="1" ht="107.1" x14ac:dyDescent="0.55000000000000004">
      <c r="A13" s="36"/>
      <c r="B13" s="36"/>
      <c r="C13" s="12" t="s">
        <v>36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</row>
    <row r="14" spans="1:9" s="2" customFormat="1" ht="91.8" x14ac:dyDescent="0.55000000000000004">
      <c r="A14" s="36"/>
      <c r="B14" s="36"/>
      <c r="C14" s="12" t="s">
        <v>29</v>
      </c>
      <c r="D14" s="13">
        <f>D34</f>
        <v>94.56</v>
      </c>
      <c r="E14" s="13">
        <f>E34</f>
        <v>0</v>
      </c>
      <c r="F14" s="13">
        <f t="shared" ref="F14:I14" si="2">F34</f>
        <v>0</v>
      </c>
      <c r="G14" s="13">
        <f t="shared" si="2"/>
        <v>0</v>
      </c>
      <c r="H14" s="13">
        <f t="shared" si="2"/>
        <v>0</v>
      </c>
      <c r="I14" s="13">
        <f t="shared" si="2"/>
        <v>0</v>
      </c>
    </row>
    <row r="15" spans="1:9" s="2" customFormat="1" ht="107.1" x14ac:dyDescent="0.55000000000000004">
      <c r="A15" s="36"/>
      <c r="B15" s="36"/>
      <c r="C15" s="12" t="s">
        <v>30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</row>
    <row r="16" spans="1:9" s="2" customFormat="1" ht="107.1" x14ac:dyDescent="0.55000000000000004">
      <c r="A16" s="36"/>
      <c r="B16" s="36"/>
      <c r="C16" s="12" t="s">
        <v>31</v>
      </c>
      <c r="D16" s="13">
        <f>D35</f>
        <v>1852.14</v>
      </c>
      <c r="E16" s="13">
        <f>E35</f>
        <v>0</v>
      </c>
      <c r="F16" s="13">
        <f t="shared" ref="F16:I16" si="3">F35</f>
        <v>0</v>
      </c>
      <c r="G16" s="13">
        <f t="shared" si="3"/>
        <v>0</v>
      </c>
      <c r="H16" s="13">
        <f t="shared" si="3"/>
        <v>0</v>
      </c>
      <c r="I16" s="13">
        <f t="shared" si="3"/>
        <v>0</v>
      </c>
    </row>
    <row r="17" spans="1:9" s="2" customFormat="1" ht="129.75" customHeight="1" x14ac:dyDescent="0.55000000000000004">
      <c r="A17" s="36"/>
      <c r="B17" s="36"/>
      <c r="C17" s="12" t="s">
        <v>44</v>
      </c>
      <c r="D17" s="13">
        <f>D36</f>
        <v>4093.22</v>
      </c>
      <c r="E17" s="13">
        <f>E36</f>
        <v>0</v>
      </c>
      <c r="F17" s="13">
        <f t="shared" ref="F17:I17" si="4">F36</f>
        <v>0</v>
      </c>
      <c r="G17" s="13">
        <f t="shared" si="4"/>
        <v>0</v>
      </c>
      <c r="H17" s="13">
        <f t="shared" si="4"/>
        <v>0</v>
      </c>
      <c r="I17" s="13">
        <f t="shared" si="4"/>
        <v>0</v>
      </c>
    </row>
    <row r="18" spans="1:9" s="2" customFormat="1" ht="30" x14ac:dyDescent="0.55000000000000004">
      <c r="A18" s="36"/>
      <c r="B18" s="36"/>
      <c r="C18" s="9" t="s">
        <v>11</v>
      </c>
      <c r="D18" s="11">
        <f t="shared" ref="D18:I18" si="5">SUM(D20:D23)</f>
        <v>107008.31</v>
      </c>
      <c r="E18" s="11">
        <f t="shared" si="5"/>
        <v>214055.24</v>
      </c>
      <c r="F18" s="11">
        <f t="shared" si="5"/>
        <v>196074.12</v>
      </c>
      <c r="G18" s="11">
        <f t="shared" si="5"/>
        <v>141488.89000000001</v>
      </c>
      <c r="H18" s="11">
        <f t="shared" si="5"/>
        <v>159048.23000000001</v>
      </c>
      <c r="I18" s="11">
        <f t="shared" si="5"/>
        <v>0</v>
      </c>
    </row>
    <row r="19" spans="1:9" s="2" customFormat="1" ht="45.9" x14ac:dyDescent="0.55000000000000004">
      <c r="A19" s="36"/>
      <c r="B19" s="36"/>
      <c r="C19" s="12" t="s">
        <v>37</v>
      </c>
      <c r="D19" s="11">
        <f t="shared" ref="D19:F19" si="6">D43</f>
        <v>0</v>
      </c>
      <c r="E19" s="11">
        <f t="shared" si="6"/>
        <v>0</v>
      </c>
      <c r="F19" s="11">
        <f t="shared" si="6"/>
        <v>0</v>
      </c>
      <c r="G19" s="11">
        <v>0</v>
      </c>
      <c r="H19" s="11">
        <f t="shared" ref="H19:I19" si="7">H43</f>
        <v>0</v>
      </c>
      <c r="I19" s="11">
        <f t="shared" si="7"/>
        <v>0</v>
      </c>
    </row>
    <row r="20" spans="1:9" s="2" customFormat="1" ht="30.6" x14ac:dyDescent="0.55000000000000004">
      <c r="A20" s="36"/>
      <c r="B20" s="36"/>
      <c r="C20" s="12" t="s">
        <v>34</v>
      </c>
      <c r="D20" s="13">
        <f t="shared" ref="D20:E23" si="8">D38</f>
        <v>7891.83</v>
      </c>
      <c r="E20" s="13">
        <f t="shared" si="8"/>
        <v>0</v>
      </c>
      <c r="F20" s="13">
        <f t="shared" ref="F20:I20" si="9">F38</f>
        <v>0</v>
      </c>
      <c r="G20" s="13">
        <f t="shared" si="9"/>
        <v>0</v>
      </c>
      <c r="H20" s="13">
        <f t="shared" si="9"/>
        <v>0</v>
      </c>
      <c r="I20" s="13">
        <f t="shared" si="9"/>
        <v>0</v>
      </c>
    </row>
    <row r="21" spans="1:9" s="2" customFormat="1" ht="30.6" x14ac:dyDescent="0.55000000000000004">
      <c r="A21" s="36"/>
      <c r="B21" s="36"/>
      <c r="C21" s="12" t="s">
        <v>33</v>
      </c>
      <c r="D21" s="13">
        <f t="shared" si="8"/>
        <v>4523.2700000000004</v>
      </c>
      <c r="E21" s="13">
        <f t="shared" si="8"/>
        <v>0</v>
      </c>
      <c r="F21" s="13">
        <f t="shared" ref="F21:I21" si="10">F39</f>
        <v>0</v>
      </c>
      <c r="G21" s="13">
        <f t="shared" si="10"/>
        <v>0</v>
      </c>
      <c r="H21" s="13">
        <f t="shared" si="10"/>
        <v>0</v>
      </c>
      <c r="I21" s="13">
        <f t="shared" si="10"/>
        <v>0</v>
      </c>
    </row>
    <row r="22" spans="1:9" s="2" customFormat="1" ht="30.6" x14ac:dyDescent="0.55000000000000004">
      <c r="A22" s="36"/>
      <c r="B22" s="36"/>
      <c r="C22" s="12" t="s">
        <v>35</v>
      </c>
      <c r="D22" s="13">
        <f t="shared" si="8"/>
        <v>17085.07</v>
      </c>
      <c r="E22" s="13">
        <f t="shared" si="8"/>
        <v>0</v>
      </c>
      <c r="F22" s="13">
        <f t="shared" ref="F22:I22" si="11">F40</f>
        <v>0</v>
      </c>
      <c r="G22" s="13">
        <f t="shared" si="11"/>
        <v>0</v>
      </c>
      <c r="H22" s="13">
        <f t="shared" si="11"/>
        <v>0</v>
      </c>
      <c r="I22" s="13">
        <f t="shared" si="11"/>
        <v>0</v>
      </c>
    </row>
    <row r="23" spans="1:9" s="2" customFormat="1" ht="30.6" x14ac:dyDescent="0.55000000000000004">
      <c r="A23" s="36"/>
      <c r="B23" s="36"/>
      <c r="C23" s="12" t="s">
        <v>17</v>
      </c>
      <c r="D23" s="13">
        <f t="shared" si="8"/>
        <v>77508.14</v>
      </c>
      <c r="E23" s="13">
        <f t="shared" si="8"/>
        <v>214055.24</v>
      </c>
      <c r="F23" s="13">
        <f t="shared" ref="F23:I23" si="12">F41</f>
        <v>196074.12</v>
      </c>
      <c r="G23" s="13">
        <f t="shared" si="12"/>
        <v>141488.89000000001</v>
      </c>
      <c r="H23" s="13">
        <v>159048.23000000001</v>
      </c>
      <c r="I23" s="13">
        <f t="shared" si="12"/>
        <v>0</v>
      </c>
    </row>
    <row r="24" spans="1:9" s="2" customFormat="1" ht="30" x14ac:dyDescent="0.55000000000000004">
      <c r="A24" s="36"/>
      <c r="B24" s="36"/>
      <c r="C24" s="9" t="s">
        <v>12</v>
      </c>
      <c r="D24" s="18">
        <f t="shared" ref="D24:I24" si="13">SUM(D26:D30)</f>
        <v>39846.53</v>
      </c>
      <c r="E24" s="18">
        <f t="shared" si="13"/>
        <v>46648.46</v>
      </c>
      <c r="F24" s="18">
        <f t="shared" si="13"/>
        <v>65954.256999999998</v>
      </c>
      <c r="G24" s="25">
        <f>SUM(G25:G30)</f>
        <v>88859.16</v>
      </c>
      <c r="H24" s="18">
        <f t="shared" si="13"/>
        <v>80693.89</v>
      </c>
      <c r="I24" s="18">
        <f t="shared" si="13"/>
        <v>54555.49</v>
      </c>
    </row>
    <row r="25" spans="1:9" s="2" customFormat="1" ht="45.9" x14ac:dyDescent="0.55000000000000004">
      <c r="A25" s="36"/>
      <c r="B25" s="36"/>
      <c r="C25" s="12" t="s">
        <v>38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</row>
    <row r="26" spans="1:9" s="2" customFormat="1" ht="30.6" x14ac:dyDescent="0.55000000000000004">
      <c r="A26" s="36"/>
      <c r="B26" s="36"/>
      <c r="C26" s="12" t="s">
        <v>39</v>
      </c>
      <c r="D26" s="19">
        <f t="shared" ref="D26:E26" si="14">D44</f>
        <v>1128.1299999999999</v>
      </c>
      <c r="E26" s="19">
        <f t="shared" si="14"/>
        <v>0</v>
      </c>
      <c r="F26" s="19">
        <f t="shared" ref="F26:I26" si="15">F44</f>
        <v>0</v>
      </c>
      <c r="G26" s="19">
        <f t="shared" si="15"/>
        <v>0</v>
      </c>
      <c r="H26" s="19">
        <f t="shared" si="15"/>
        <v>0</v>
      </c>
      <c r="I26" s="19">
        <f t="shared" si="15"/>
        <v>0</v>
      </c>
    </row>
    <row r="27" spans="1:9" s="2" customFormat="1" ht="30.6" x14ac:dyDescent="0.55000000000000004">
      <c r="A27" s="36"/>
      <c r="B27" s="36"/>
      <c r="C27" s="12" t="s">
        <v>33</v>
      </c>
      <c r="D27" s="19">
        <f t="shared" ref="D27:E27" si="16">D45</f>
        <v>726.95</v>
      </c>
      <c r="E27" s="19">
        <f t="shared" si="16"/>
        <v>0</v>
      </c>
      <c r="F27" s="19">
        <f t="shared" ref="F27:I27" si="17">F45</f>
        <v>0</v>
      </c>
      <c r="G27" s="19">
        <f t="shared" si="17"/>
        <v>0</v>
      </c>
      <c r="H27" s="19">
        <f t="shared" si="17"/>
        <v>0</v>
      </c>
      <c r="I27" s="19">
        <f t="shared" si="17"/>
        <v>0</v>
      </c>
    </row>
    <row r="28" spans="1:9" s="2" customFormat="1" ht="30.6" x14ac:dyDescent="0.55000000000000004">
      <c r="A28" s="36"/>
      <c r="B28" s="36"/>
      <c r="C28" s="12" t="s">
        <v>40</v>
      </c>
      <c r="D28" s="19">
        <f t="shared" ref="D28:E28" si="18">D46</f>
        <v>1952.67</v>
      </c>
      <c r="E28" s="19">
        <f t="shared" si="18"/>
        <v>0</v>
      </c>
      <c r="F28" s="19">
        <f t="shared" ref="F28:I28" si="19">F46</f>
        <v>0</v>
      </c>
      <c r="G28" s="19">
        <f t="shared" si="19"/>
        <v>0</v>
      </c>
      <c r="H28" s="19">
        <f t="shared" si="19"/>
        <v>0</v>
      </c>
      <c r="I28" s="19">
        <f t="shared" si="19"/>
        <v>0</v>
      </c>
    </row>
    <row r="29" spans="1:9" s="2" customFormat="1" ht="31.5" customHeight="1" x14ac:dyDescent="0.55000000000000004">
      <c r="A29" s="36"/>
      <c r="B29" s="36"/>
      <c r="C29" s="42" t="s">
        <v>41</v>
      </c>
      <c r="D29" s="40">
        <f t="shared" ref="D29:E29" si="20">D47</f>
        <v>36038.78</v>
      </c>
      <c r="E29" s="40">
        <f t="shared" si="20"/>
        <v>46648.46</v>
      </c>
      <c r="F29" s="40">
        <f t="shared" ref="F29:I29" si="21">F47</f>
        <v>65954.256999999998</v>
      </c>
      <c r="G29" s="40">
        <f>G47</f>
        <v>88859.16</v>
      </c>
      <c r="H29" s="40">
        <v>80693.89</v>
      </c>
      <c r="I29" s="40">
        <f t="shared" si="21"/>
        <v>54555.49</v>
      </c>
    </row>
    <row r="30" spans="1:9" s="2" customFormat="1" ht="15" x14ac:dyDescent="0.55000000000000004">
      <c r="A30" s="36"/>
      <c r="B30" s="36"/>
      <c r="C30" s="43"/>
      <c r="D30" s="41"/>
      <c r="E30" s="41"/>
      <c r="F30" s="41"/>
      <c r="G30" s="41"/>
      <c r="H30" s="41"/>
      <c r="I30" s="41"/>
    </row>
    <row r="31" spans="1:9" s="1" customFormat="1" ht="15.75" customHeight="1" x14ac:dyDescent="0.55000000000000004">
      <c r="A31" s="26" t="s">
        <v>1</v>
      </c>
      <c r="B31" s="37" t="s">
        <v>28</v>
      </c>
      <c r="C31" s="9" t="s">
        <v>5</v>
      </c>
      <c r="D31" s="10">
        <f t="shared" ref="D31:I31" si="22">D32+D37+D42+D48</f>
        <v>152894.76</v>
      </c>
      <c r="E31" s="10">
        <f t="shared" si="22"/>
        <v>260703.69999999998</v>
      </c>
      <c r="F31" s="10">
        <f t="shared" si="22"/>
        <v>262028.37699999998</v>
      </c>
      <c r="G31" s="10">
        <f t="shared" si="22"/>
        <v>230348.05000000002</v>
      </c>
      <c r="H31" s="10">
        <f t="shared" si="22"/>
        <v>239742.12</v>
      </c>
      <c r="I31" s="10">
        <f t="shared" si="22"/>
        <v>54555.49</v>
      </c>
    </row>
    <row r="32" spans="1:9" s="1" customFormat="1" ht="30" x14ac:dyDescent="0.55000000000000004">
      <c r="A32" s="27"/>
      <c r="B32" s="38"/>
      <c r="C32" s="9" t="s">
        <v>13</v>
      </c>
      <c r="D32" s="11">
        <f t="shared" ref="D32:I32" si="23">SUM(D34:D36)</f>
        <v>6039.92</v>
      </c>
      <c r="E32" s="11">
        <f t="shared" si="23"/>
        <v>0</v>
      </c>
      <c r="F32" s="11">
        <f t="shared" si="23"/>
        <v>0</v>
      </c>
      <c r="G32" s="11">
        <f t="shared" si="23"/>
        <v>0</v>
      </c>
      <c r="H32" s="11">
        <f t="shared" si="23"/>
        <v>0</v>
      </c>
      <c r="I32" s="11">
        <f t="shared" si="23"/>
        <v>0</v>
      </c>
    </row>
    <row r="33" spans="1:9" s="1" customFormat="1" ht="45.9" x14ac:dyDescent="0.55000000000000004">
      <c r="A33" s="27"/>
      <c r="B33" s="38"/>
      <c r="C33" s="12" t="s">
        <v>38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</row>
    <row r="34" spans="1:9" s="1" customFormat="1" ht="30.6" x14ac:dyDescent="0.55000000000000004">
      <c r="A34" s="27"/>
      <c r="B34" s="38"/>
      <c r="C34" s="12" t="s">
        <v>50</v>
      </c>
      <c r="D34" s="13">
        <f>D68</f>
        <v>94.56</v>
      </c>
      <c r="E34" s="13">
        <f t="shared" ref="E34" si="24">E68</f>
        <v>0</v>
      </c>
      <c r="F34" s="13">
        <f>F68</f>
        <v>0</v>
      </c>
      <c r="G34" s="13">
        <v>0</v>
      </c>
      <c r="H34" s="13">
        <f>H68</f>
        <v>0</v>
      </c>
      <c r="I34" s="13">
        <f>I68</f>
        <v>0</v>
      </c>
    </row>
    <row r="35" spans="1:9" s="1" customFormat="1" x14ac:dyDescent="0.55000000000000004">
      <c r="A35" s="27"/>
      <c r="B35" s="38"/>
      <c r="C35" s="12" t="s">
        <v>16</v>
      </c>
      <c r="D35" s="13">
        <f>D69</f>
        <v>1852.14</v>
      </c>
      <c r="E35" s="13">
        <f t="shared" ref="E35" si="25">E69</f>
        <v>0</v>
      </c>
      <c r="F35" s="13">
        <f t="shared" ref="F35:I35" si="26">F69</f>
        <v>0</v>
      </c>
      <c r="G35" s="13">
        <f t="shared" si="26"/>
        <v>0</v>
      </c>
      <c r="H35" s="13">
        <f t="shared" si="26"/>
        <v>0</v>
      </c>
      <c r="I35" s="13">
        <f t="shared" si="26"/>
        <v>0</v>
      </c>
    </row>
    <row r="36" spans="1:9" s="1" customFormat="1" ht="30.6" x14ac:dyDescent="0.55000000000000004">
      <c r="A36" s="27"/>
      <c r="B36" s="38"/>
      <c r="C36" s="12" t="s">
        <v>45</v>
      </c>
      <c r="D36" s="13">
        <f>D70</f>
        <v>4093.22</v>
      </c>
      <c r="E36" s="13">
        <f t="shared" ref="E36" si="27">E70</f>
        <v>0</v>
      </c>
      <c r="F36" s="13">
        <f t="shared" ref="F36:I36" si="28">F70</f>
        <v>0</v>
      </c>
      <c r="G36" s="13">
        <f t="shared" si="28"/>
        <v>0</v>
      </c>
      <c r="H36" s="13">
        <f t="shared" si="28"/>
        <v>0</v>
      </c>
      <c r="I36" s="13">
        <f t="shared" si="28"/>
        <v>0</v>
      </c>
    </row>
    <row r="37" spans="1:9" s="1" customFormat="1" ht="30" x14ac:dyDescent="0.55000000000000004">
      <c r="A37" s="27"/>
      <c r="B37" s="38"/>
      <c r="C37" s="9" t="s">
        <v>11</v>
      </c>
      <c r="D37" s="11">
        <f t="shared" ref="D37:I37" si="29">SUM(D38:D41)</f>
        <v>107008.31</v>
      </c>
      <c r="E37" s="11">
        <f t="shared" si="29"/>
        <v>214055.24</v>
      </c>
      <c r="F37" s="11">
        <f t="shared" si="29"/>
        <v>196074.12</v>
      </c>
      <c r="G37" s="11">
        <f t="shared" si="29"/>
        <v>141488.89000000001</v>
      </c>
      <c r="H37" s="11">
        <f t="shared" si="29"/>
        <v>159048.23000000001</v>
      </c>
      <c r="I37" s="11">
        <f t="shared" si="29"/>
        <v>0</v>
      </c>
    </row>
    <row r="38" spans="1:9" s="1" customFormat="1" ht="30.6" x14ac:dyDescent="0.55000000000000004">
      <c r="A38" s="27"/>
      <c r="B38" s="38"/>
      <c r="C38" s="12" t="s">
        <v>51</v>
      </c>
      <c r="D38" s="13">
        <f t="shared" ref="D38:I38" si="30">D52+D72</f>
        <v>7891.83</v>
      </c>
      <c r="E38" s="13">
        <f t="shared" si="30"/>
        <v>0</v>
      </c>
      <c r="F38" s="13">
        <f t="shared" si="30"/>
        <v>0</v>
      </c>
      <c r="G38" s="13">
        <f t="shared" si="30"/>
        <v>0</v>
      </c>
      <c r="H38" s="13">
        <f t="shared" si="30"/>
        <v>0</v>
      </c>
      <c r="I38" s="13">
        <f t="shared" si="30"/>
        <v>0</v>
      </c>
    </row>
    <row r="39" spans="1:9" s="1" customFormat="1" ht="30.6" x14ac:dyDescent="0.55000000000000004">
      <c r="A39" s="27"/>
      <c r="B39" s="38"/>
      <c r="C39" s="12" t="s">
        <v>42</v>
      </c>
      <c r="D39" s="13">
        <f>D53</f>
        <v>4523.2700000000004</v>
      </c>
      <c r="E39" s="13">
        <f t="shared" ref="E39" si="31">E53</f>
        <v>0</v>
      </c>
      <c r="F39" s="13">
        <f t="shared" ref="F39:I39" si="32">F53</f>
        <v>0</v>
      </c>
      <c r="G39" s="13">
        <f t="shared" si="32"/>
        <v>0</v>
      </c>
      <c r="H39" s="13">
        <f t="shared" si="32"/>
        <v>0</v>
      </c>
      <c r="I39" s="13">
        <f t="shared" si="32"/>
        <v>0</v>
      </c>
    </row>
    <row r="40" spans="1:9" s="1" customFormat="1" ht="30.6" x14ac:dyDescent="0.55000000000000004">
      <c r="A40" s="27"/>
      <c r="B40" s="38"/>
      <c r="C40" s="12" t="s">
        <v>43</v>
      </c>
      <c r="D40" s="13">
        <f t="shared" ref="D40:I40" si="33">D73+D54</f>
        <v>17085.07</v>
      </c>
      <c r="E40" s="13">
        <f t="shared" si="33"/>
        <v>0</v>
      </c>
      <c r="F40" s="13">
        <f t="shared" si="33"/>
        <v>0</v>
      </c>
      <c r="G40" s="13">
        <f t="shared" si="33"/>
        <v>0</v>
      </c>
      <c r="H40" s="13">
        <f t="shared" si="33"/>
        <v>0</v>
      </c>
      <c r="I40" s="13">
        <f t="shared" si="33"/>
        <v>0</v>
      </c>
    </row>
    <row r="41" spans="1:9" s="1" customFormat="1" ht="30.6" x14ac:dyDescent="0.55000000000000004">
      <c r="A41" s="27"/>
      <c r="B41" s="38"/>
      <c r="C41" s="12" t="s">
        <v>46</v>
      </c>
      <c r="D41" s="13">
        <f t="shared" ref="D41:F41" si="34">D55+D74+D87+D96</f>
        <v>77508.14</v>
      </c>
      <c r="E41" s="13">
        <f t="shared" si="34"/>
        <v>214055.24</v>
      </c>
      <c r="F41" s="13">
        <f t="shared" si="34"/>
        <v>196074.12</v>
      </c>
      <c r="G41" s="13">
        <f>G55+G74+G87+G96</f>
        <v>141488.89000000001</v>
      </c>
      <c r="H41" s="13">
        <v>159048.23000000001</v>
      </c>
      <c r="I41" s="13">
        <f t="shared" ref="I41" si="35">I55+I74+I87+I96</f>
        <v>0</v>
      </c>
    </row>
    <row r="42" spans="1:9" s="1" customFormat="1" ht="30" x14ac:dyDescent="0.55000000000000004">
      <c r="A42" s="27"/>
      <c r="B42" s="38"/>
      <c r="C42" s="9" t="s">
        <v>12</v>
      </c>
      <c r="D42" s="18">
        <f>SUM(D44:D48)</f>
        <v>39846.53</v>
      </c>
      <c r="E42" s="18">
        <f>SUM(E44:E48)</f>
        <v>46648.46</v>
      </c>
      <c r="F42" s="18">
        <f>SUM(F44:F48)</f>
        <v>65954.256999999998</v>
      </c>
      <c r="G42" s="18">
        <f>SUM(G43:G47)</f>
        <v>88859.16</v>
      </c>
      <c r="H42" s="18">
        <f>SUM(H44:H48)</f>
        <v>80693.89</v>
      </c>
      <c r="I42" s="18">
        <f>SUM(I44:I48)</f>
        <v>54555.49</v>
      </c>
    </row>
    <row r="43" spans="1:9" s="1" customFormat="1" ht="45.9" x14ac:dyDescent="0.55000000000000004">
      <c r="A43" s="27"/>
      <c r="B43" s="38"/>
      <c r="C43" s="12" t="s">
        <v>38</v>
      </c>
      <c r="D43" s="19">
        <v>0</v>
      </c>
      <c r="E43" s="19">
        <v>0</v>
      </c>
      <c r="F43" s="19">
        <v>0</v>
      </c>
      <c r="G43" s="20">
        <v>0</v>
      </c>
      <c r="H43" s="19">
        <v>0</v>
      </c>
      <c r="I43" s="19">
        <v>0</v>
      </c>
    </row>
    <row r="44" spans="1:9" s="1" customFormat="1" ht="30.6" x14ac:dyDescent="0.55000000000000004">
      <c r="A44" s="27"/>
      <c r="B44" s="38"/>
      <c r="C44" s="12" t="s">
        <v>52</v>
      </c>
      <c r="D44" s="19">
        <f t="shared" ref="D44:I44" si="36">D57+D76</f>
        <v>1128.1299999999999</v>
      </c>
      <c r="E44" s="19">
        <f t="shared" si="36"/>
        <v>0</v>
      </c>
      <c r="F44" s="19">
        <f t="shared" si="36"/>
        <v>0</v>
      </c>
      <c r="G44" s="19">
        <f t="shared" si="36"/>
        <v>0</v>
      </c>
      <c r="H44" s="19">
        <f t="shared" si="36"/>
        <v>0</v>
      </c>
      <c r="I44" s="19">
        <f t="shared" si="36"/>
        <v>0</v>
      </c>
    </row>
    <row r="45" spans="1:9" s="1" customFormat="1" ht="30.6" x14ac:dyDescent="0.55000000000000004">
      <c r="A45" s="27"/>
      <c r="B45" s="38"/>
      <c r="C45" s="12" t="s">
        <v>47</v>
      </c>
      <c r="D45" s="19">
        <f>D58</f>
        <v>726.95</v>
      </c>
      <c r="E45" s="19">
        <f t="shared" ref="E45" si="37">E58</f>
        <v>0</v>
      </c>
      <c r="F45" s="19">
        <f>F58</f>
        <v>0</v>
      </c>
      <c r="G45" s="19">
        <f>G58</f>
        <v>0</v>
      </c>
      <c r="H45" s="19">
        <f>H58</f>
        <v>0</v>
      </c>
      <c r="I45" s="19">
        <f>I58</f>
        <v>0</v>
      </c>
    </row>
    <row r="46" spans="1:9" s="1" customFormat="1" ht="45.9" x14ac:dyDescent="0.55000000000000004">
      <c r="A46" s="27"/>
      <c r="B46" s="38"/>
      <c r="C46" s="12" t="s">
        <v>48</v>
      </c>
      <c r="D46" s="14">
        <f t="shared" ref="D46:I46" si="38">D59+D77</f>
        <v>1952.67</v>
      </c>
      <c r="E46" s="14">
        <f t="shared" si="38"/>
        <v>0</v>
      </c>
      <c r="F46" s="14">
        <f t="shared" si="38"/>
        <v>0</v>
      </c>
      <c r="G46" s="14">
        <f t="shared" si="38"/>
        <v>0</v>
      </c>
      <c r="H46" s="14">
        <f t="shared" si="38"/>
        <v>0</v>
      </c>
      <c r="I46" s="14">
        <f t="shared" si="38"/>
        <v>0</v>
      </c>
    </row>
    <row r="47" spans="1:9" s="1" customFormat="1" ht="51" customHeight="1" x14ac:dyDescent="0.55000000000000004">
      <c r="A47" s="27"/>
      <c r="B47" s="38"/>
      <c r="C47" s="42" t="s">
        <v>49</v>
      </c>
      <c r="D47" s="44">
        <f t="shared" ref="D47:F47" si="39">D60+D65+D78+D91+D98</f>
        <v>36038.78</v>
      </c>
      <c r="E47" s="44">
        <f t="shared" si="39"/>
        <v>46648.46</v>
      </c>
      <c r="F47" s="44">
        <f t="shared" si="39"/>
        <v>65954.256999999998</v>
      </c>
      <c r="G47" s="44">
        <f>G60+G65+G78+G91+G98+G102</f>
        <v>88859.16</v>
      </c>
      <c r="H47" s="44">
        <v>80693.89</v>
      </c>
      <c r="I47" s="44">
        <f>I60+I65+I78+I91+I98+I103</f>
        <v>54555.49</v>
      </c>
    </row>
    <row r="48" spans="1:9" s="1" customFormat="1" x14ac:dyDescent="0.55000000000000004">
      <c r="A48" s="27"/>
      <c r="B48" s="38"/>
      <c r="C48" s="43"/>
      <c r="D48" s="45"/>
      <c r="E48" s="45"/>
      <c r="F48" s="45"/>
      <c r="G48" s="45"/>
      <c r="H48" s="45"/>
      <c r="I48" s="45"/>
    </row>
    <row r="49" spans="1:9" s="1" customFormat="1" x14ac:dyDescent="0.55000000000000004">
      <c r="A49" s="26" t="s">
        <v>2</v>
      </c>
      <c r="B49" s="28" t="s">
        <v>15</v>
      </c>
      <c r="C49" s="9" t="s">
        <v>5</v>
      </c>
      <c r="D49" s="10">
        <f t="shared" ref="D49:I49" si="40">D50+D51+D56</f>
        <v>72923.02</v>
      </c>
      <c r="E49" s="10">
        <f t="shared" si="40"/>
        <v>128032.27</v>
      </c>
      <c r="F49" s="10">
        <f t="shared" si="40"/>
        <v>42995.617000000006</v>
      </c>
      <c r="G49" s="10">
        <f>G50+G51+G56</f>
        <v>4249.3500000000004</v>
      </c>
      <c r="H49" s="10">
        <f t="shared" si="40"/>
        <v>4424.55</v>
      </c>
      <c r="I49" s="10">
        <f t="shared" si="40"/>
        <v>0</v>
      </c>
    </row>
    <row r="50" spans="1:9" s="1" customFormat="1" x14ac:dyDescent="0.55000000000000004">
      <c r="A50" s="27"/>
      <c r="B50" s="29"/>
      <c r="C50" s="9" t="s">
        <v>6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</row>
    <row r="51" spans="1:9" s="1" customFormat="1" ht="30" x14ac:dyDescent="0.55000000000000004">
      <c r="A51" s="27"/>
      <c r="B51" s="29"/>
      <c r="C51" s="9" t="s">
        <v>11</v>
      </c>
      <c r="D51" s="11">
        <f>SUM(D52:D55)</f>
        <v>65732.61</v>
      </c>
      <c r="E51" s="11">
        <f t="shared" ref="E51" si="41">SUM(E52:E55)</f>
        <v>112842.89</v>
      </c>
      <c r="F51" s="11">
        <f t="shared" ref="F51:I51" si="42">SUM(F52:F55)</f>
        <v>34969.264000000003</v>
      </c>
      <c r="G51" s="11">
        <f t="shared" si="42"/>
        <v>0</v>
      </c>
      <c r="H51" s="11">
        <f t="shared" si="42"/>
        <v>0</v>
      </c>
      <c r="I51" s="11">
        <f t="shared" si="42"/>
        <v>0</v>
      </c>
    </row>
    <row r="52" spans="1:9" s="1" customFormat="1" ht="30.6" x14ac:dyDescent="0.55000000000000004">
      <c r="A52" s="27"/>
      <c r="B52" s="29"/>
      <c r="C52" s="12" t="s">
        <v>57</v>
      </c>
      <c r="D52" s="13">
        <v>7241.09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</row>
    <row r="53" spans="1:9" s="1" customFormat="1" ht="30.6" x14ac:dyDescent="0.55000000000000004">
      <c r="A53" s="27"/>
      <c r="B53" s="29"/>
      <c r="C53" s="12" t="s">
        <v>54</v>
      </c>
      <c r="D53" s="13">
        <v>4523.2700000000004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</row>
    <row r="54" spans="1:9" s="1" customFormat="1" ht="45.9" x14ac:dyDescent="0.55000000000000004">
      <c r="A54" s="27"/>
      <c r="B54" s="29"/>
      <c r="C54" s="12" t="s">
        <v>55</v>
      </c>
      <c r="D54" s="13">
        <v>4429.3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</row>
    <row r="55" spans="1:9" s="1" customFormat="1" ht="30.6" x14ac:dyDescent="0.55000000000000004">
      <c r="A55" s="27"/>
      <c r="B55" s="29"/>
      <c r="C55" s="12" t="s">
        <v>56</v>
      </c>
      <c r="D55" s="13">
        <v>49538.95</v>
      </c>
      <c r="E55" s="13">
        <v>112842.89</v>
      </c>
      <c r="F55" s="13">
        <v>34969.264000000003</v>
      </c>
      <c r="G55" s="13">
        <v>0</v>
      </c>
      <c r="H55" s="13">
        <v>0</v>
      </c>
      <c r="I55" s="13">
        <v>0</v>
      </c>
    </row>
    <row r="56" spans="1:9" s="1" customFormat="1" ht="30" x14ac:dyDescent="0.55000000000000004">
      <c r="A56" s="27"/>
      <c r="B56" s="29"/>
      <c r="C56" s="9" t="s">
        <v>12</v>
      </c>
      <c r="D56" s="10">
        <f>SUM(D57:D60)</f>
        <v>7190.41</v>
      </c>
      <c r="E56" s="10">
        <f t="shared" ref="E56" si="43">SUM(E57:E60)</f>
        <v>15189.38</v>
      </c>
      <c r="F56" s="10">
        <f t="shared" ref="F56:I56" si="44">SUM(F57:F60)</f>
        <v>8026.3530000000001</v>
      </c>
      <c r="G56" s="10">
        <v>4249.3500000000004</v>
      </c>
      <c r="H56" s="10">
        <v>4424.55</v>
      </c>
      <c r="I56" s="10">
        <f t="shared" si="44"/>
        <v>0</v>
      </c>
    </row>
    <row r="57" spans="1:9" s="1" customFormat="1" ht="30.6" x14ac:dyDescent="0.55000000000000004">
      <c r="A57" s="27"/>
      <c r="B57" s="29"/>
      <c r="C57" s="12" t="s">
        <v>57</v>
      </c>
      <c r="D57" s="14">
        <v>1093.79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</row>
    <row r="58" spans="1:9" s="1" customFormat="1" ht="30.6" x14ac:dyDescent="0.55000000000000004">
      <c r="A58" s="27"/>
      <c r="B58" s="29"/>
      <c r="C58" s="12" t="s">
        <v>58</v>
      </c>
      <c r="D58" s="14">
        <v>726.95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</row>
    <row r="59" spans="1:9" s="1" customFormat="1" ht="30.6" x14ac:dyDescent="0.55000000000000004">
      <c r="A59" s="27"/>
      <c r="B59" s="29"/>
      <c r="C59" s="12" t="s">
        <v>40</v>
      </c>
      <c r="D59" s="14">
        <v>1189.0999999999999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</row>
    <row r="60" spans="1:9" s="1" customFormat="1" ht="30.6" x14ac:dyDescent="0.55000000000000004">
      <c r="A60" s="27"/>
      <c r="B60" s="29"/>
      <c r="C60" s="12" t="s">
        <v>49</v>
      </c>
      <c r="D60" s="14">
        <v>4180.57</v>
      </c>
      <c r="E60" s="14">
        <v>15189.38</v>
      </c>
      <c r="F60" s="14">
        <v>8026.3530000000001</v>
      </c>
      <c r="G60" s="14">
        <v>4249.3500000000004</v>
      </c>
      <c r="H60" s="23">
        <v>4424.55</v>
      </c>
      <c r="I60" s="14">
        <v>0</v>
      </c>
    </row>
    <row r="61" spans="1:9" s="1" customFormat="1" x14ac:dyDescent="0.55000000000000004">
      <c r="A61" s="57" t="s">
        <v>9</v>
      </c>
      <c r="B61" s="28" t="s">
        <v>25</v>
      </c>
      <c r="C61" s="9" t="s">
        <v>5</v>
      </c>
      <c r="D61" s="10">
        <f t="shared" ref="D61:E61" si="45">D62+D63+D64</f>
        <v>30170.71</v>
      </c>
      <c r="E61" s="10">
        <f t="shared" si="45"/>
        <v>26132.11</v>
      </c>
      <c r="F61" s="10">
        <f t="shared" ref="F61:I61" si="46">F62+F63+F64</f>
        <v>49448.701999999997</v>
      </c>
      <c r="G61" s="10">
        <f t="shared" si="46"/>
        <v>76732.100000000006</v>
      </c>
      <c r="H61" s="10">
        <f t="shared" si="46"/>
        <v>67028.210999999996</v>
      </c>
      <c r="I61" s="10">
        <f t="shared" si="46"/>
        <v>53685.32</v>
      </c>
    </row>
    <row r="62" spans="1:9" s="1" customFormat="1" ht="90" customHeight="1" x14ac:dyDescent="0.55000000000000004">
      <c r="A62" s="57"/>
      <c r="B62" s="29"/>
      <c r="C62" s="9" t="s">
        <v>6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</row>
    <row r="63" spans="1:9" s="1" customFormat="1" ht="73.5" customHeight="1" x14ac:dyDescent="0.55000000000000004">
      <c r="A63" s="57"/>
      <c r="B63" s="29"/>
      <c r="C63" s="9" t="s">
        <v>7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</row>
    <row r="64" spans="1:9" s="1" customFormat="1" ht="30" x14ac:dyDescent="0.55000000000000004">
      <c r="A64" s="57"/>
      <c r="B64" s="29"/>
      <c r="C64" s="9" t="s">
        <v>12</v>
      </c>
      <c r="D64" s="10">
        <f t="shared" ref="D64:I64" si="47">D65</f>
        <v>30170.71</v>
      </c>
      <c r="E64" s="10">
        <f t="shared" si="47"/>
        <v>26132.11</v>
      </c>
      <c r="F64" s="10">
        <f t="shared" si="47"/>
        <v>49448.701999999997</v>
      </c>
      <c r="G64" s="10">
        <f t="shared" si="47"/>
        <v>76732.100000000006</v>
      </c>
      <c r="H64" s="10">
        <f t="shared" si="47"/>
        <v>67028.210999999996</v>
      </c>
      <c r="I64" s="10">
        <f t="shared" si="47"/>
        <v>53685.32</v>
      </c>
    </row>
    <row r="65" spans="1:9" s="1" customFormat="1" ht="39.75" customHeight="1" x14ac:dyDescent="0.55000000000000004">
      <c r="A65" s="57"/>
      <c r="B65" s="29"/>
      <c r="C65" s="21" t="s">
        <v>49</v>
      </c>
      <c r="D65" s="22">
        <v>30170.71</v>
      </c>
      <c r="E65" s="22">
        <v>26132.11</v>
      </c>
      <c r="F65" s="22">
        <v>49448.701999999997</v>
      </c>
      <c r="G65" s="22">
        <v>76732.100000000006</v>
      </c>
      <c r="H65" s="22">
        <v>67028.210999999996</v>
      </c>
      <c r="I65" s="22">
        <v>53685.32</v>
      </c>
    </row>
    <row r="66" spans="1:9" ht="15.75" customHeight="1" x14ac:dyDescent="0.55000000000000004">
      <c r="A66" s="26" t="s">
        <v>10</v>
      </c>
      <c r="B66" s="28" t="s">
        <v>26</v>
      </c>
      <c r="C66" s="9" t="s">
        <v>5</v>
      </c>
      <c r="D66" s="10">
        <f>D67+D71+D75</f>
        <v>49801.03</v>
      </c>
      <c r="E66" s="10">
        <f t="shared" ref="E66:I66" si="48">E67+E71+E75</f>
        <v>106539.32</v>
      </c>
      <c r="F66" s="10">
        <f t="shared" si="48"/>
        <v>169584.05799999999</v>
      </c>
      <c r="G66" s="10">
        <f t="shared" si="48"/>
        <v>0</v>
      </c>
      <c r="H66" s="10">
        <f t="shared" si="48"/>
        <v>0</v>
      </c>
      <c r="I66" s="10">
        <f t="shared" si="48"/>
        <v>0</v>
      </c>
    </row>
    <row r="67" spans="1:9" x14ac:dyDescent="0.55000000000000004">
      <c r="A67" s="27"/>
      <c r="B67" s="29"/>
      <c r="C67" s="9" t="s">
        <v>6</v>
      </c>
      <c r="D67" s="11">
        <f>SUM(D68:D70)</f>
        <v>6039.92</v>
      </c>
      <c r="E67" s="11">
        <f t="shared" ref="E67" si="49">SUM(E68:E70)</f>
        <v>0</v>
      </c>
      <c r="F67" s="11">
        <f t="shared" ref="F67:I67" si="50">SUM(F68:F70)</f>
        <v>0</v>
      </c>
      <c r="G67" s="11">
        <f t="shared" si="50"/>
        <v>0</v>
      </c>
      <c r="H67" s="11">
        <f t="shared" si="50"/>
        <v>0</v>
      </c>
      <c r="I67" s="11">
        <f t="shared" si="50"/>
        <v>0</v>
      </c>
    </row>
    <row r="68" spans="1:9" ht="30.6" x14ac:dyDescent="0.55000000000000004">
      <c r="A68" s="27"/>
      <c r="B68" s="29"/>
      <c r="C68" s="12" t="s">
        <v>57</v>
      </c>
      <c r="D68" s="13">
        <v>94.56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</row>
    <row r="69" spans="1:9" ht="30.6" x14ac:dyDescent="0.55000000000000004">
      <c r="A69" s="27"/>
      <c r="B69" s="29"/>
      <c r="C69" s="12" t="s">
        <v>59</v>
      </c>
      <c r="D69" s="13">
        <v>1852.14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</row>
    <row r="70" spans="1:9" ht="30.6" x14ac:dyDescent="0.55000000000000004">
      <c r="A70" s="27"/>
      <c r="B70" s="29"/>
      <c r="C70" s="12" t="s">
        <v>49</v>
      </c>
      <c r="D70" s="13">
        <v>4093.22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</row>
    <row r="71" spans="1:9" ht="30" x14ac:dyDescent="0.55000000000000004">
      <c r="A71" s="27"/>
      <c r="B71" s="29"/>
      <c r="C71" s="9" t="s">
        <v>7</v>
      </c>
      <c r="D71" s="11">
        <f>SUM(D72:D74)</f>
        <v>41275.699999999997</v>
      </c>
      <c r="E71" s="11">
        <f t="shared" ref="E71" si="51">SUM(E72:E74)</f>
        <v>101212.35</v>
      </c>
      <c r="F71" s="11">
        <f t="shared" ref="F71:I71" si="52">SUM(F72:F74)</f>
        <v>161104.856</v>
      </c>
      <c r="G71" s="11">
        <f t="shared" si="52"/>
        <v>0</v>
      </c>
      <c r="H71" s="11">
        <f t="shared" si="52"/>
        <v>0</v>
      </c>
      <c r="I71" s="11">
        <f t="shared" si="52"/>
        <v>0</v>
      </c>
    </row>
    <row r="72" spans="1:9" x14ac:dyDescent="0.55000000000000004">
      <c r="A72" s="27"/>
      <c r="B72" s="29"/>
      <c r="C72" s="12" t="s">
        <v>32</v>
      </c>
      <c r="D72" s="13">
        <v>650.74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</row>
    <row r="73" spans="1:9" x14ac:dyDescent="0.55000000000000004">
      <c r="A73" s="27"/>
      <c r="B73" s="29"/>
      <c r="C73" s="12" t="s">
        <v>16</v>
      </c>
      <c r="D73" s="13">
        <v>12655.77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</row>
    <row r="74" spans="1:9" ht="30.6" x14ac:dyDescent="0.55000000000000004">
      <c r="A74" s="27"/>
      <c r="B74" s="29"/>
      <c r="C74" s="12" t="s">
        <v>14</v>
      </c>
      <c r="D74" s="13">
        <v>27969.19</v>
      </c>
      <c r="E74" s="14">
        <v>101212.35</v>
      </c>
      <c r="F74" s="14">
        <v>161104.856</v>
      </c>
      <c r="G74" s="14">
        <v>0</v>
      </c>
      <c r="H74" s="14">
        <v>0</v>
      </c>
      <c r="I74" s="14">
        <v>0</v>
      </c>
    </row>
    <row r="75" spans="1:9" ht="30" x14ac:dyDescent="0.55000000000000004">
      <c r="A75" s="27"/>
      <c r="B75" s="29"/>
      <c r="C75" s="9" t="s">
        <v>12</v>
      </c>
      <c r="D75" s="10">
        <f>SUM(D76:D78)</f>
        <v>2485.41</v>
      </c>
      <c r="E75" s="10">
        <f t="shared" ref="E75" si="53">SUM(E76:E78)</f>
        <v>5326.97</v>
      </c>
      <c r="F75" s="10">
        <f t="shared" ref="F75:I75" si="54">SUM(F76:F78)</f>
        <v>8479.2019999999993</v>
      </c>
      <c r="G75" s="10">
        <f t="shared" si="54"/>
        <v>0</v>
      </c>
      <c r="H75" s="10">
        <f t="shared" si="54"/>
        <v>0</v>
      </c>
      <c r="I75" s="10">
        <f t="shared" si="54"/>
        <v>0</v>
      </c>
    </row>
    <row r="76" spans="1:9" ht="30.6" x14ac:dyDescent="0.55000000000000004">
      <c r="A76" s="27"/>
      <c r="B76" s="29"/>
      <c r="C76" s="12" t="s">
        <v>53</v>
      </c>
      <c r="D76" s="14">
        <v>34.340000000000003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</row>
    <row r="77" spans="1:9" ht="30.6" x14ac:dyDescent="0.55000000000000004">
      <c r="A77" s="27"/>
      <c r="B77" s="29"/>
      <c r="C77" s="12" t="s">
        <v>40</v>
      </c>
      <c r="D77" s="14">
        <v>763.57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</row>
    <row r="78" spans="1:9" ht="44.25" customHeight="1" x14ac:dyDescent="0.55000000000000004">
      <c r="A78" s="27"/>
      <c r="B78" s="29"/>
      <c r="C78" s="12" t="s">
        <v>49</v>
      </c>
      <c r="D78" s="14">
        <v>1687.5</v>
      </c>
      <c r="E78" s="14">
        <v>5326.97</v>
      </c>
      <c r="F78" s="14">
        <v>8479.2019999999993</v>
      </c>
      <c r="G78" s="14">
        <v>0</v>
      </c>
      <c r="H78" s="14">
        <v>0</v>
      </c>
      <c r="I78" s="14">
        <v>0</v>
      </c>
    </row>
    <row r="79" spans="1:9" ht="15.75" hidden="1" customHeight="1" x14ac:dyDescent="0.55000000000000004">
      <c r="A79" s="26" t="s">
        <v>21</v>
      </c>
      <c r="B79" s="28" t="s">
        <v>27</v>
      </c>
      <c r="C79" s="9" t="s">
        <v>5</v>
      </c>
      <c r="D79" s="10">
        <f>D80+D84+D88</f>
        <v>0</v>
      </c>
      <c r="E79" s="10">
        <f t="shared" ref="E79:I79" si="55">E80+E84+E88</f>
        <v>0</v>
      </c>
      <c r="F79" s="10">
        <f t="shared" si="55"/>
        <v>0</v>
      </c>
      <c r="G79" s="10">
        <f t="shared" si="55"/>
        <v>0</v>
      </c>
      <c r="H79" s="10">
        <f t="shared" si="55"/>
        <v>0</v>
      </c>
      <c r="I79" s="10">
        <f t="shared" si="55"/>
        <v>0</v>
      </c>
    </row>
    <row r="80" spans="1:9" hidden="1" x14ac:dyDescent="0.55000000000000004">
      <c r="A80" s="27"/>
      <c r="B80" s="29"/>
      <c r="C80" s="9" t="s">
        <v>6</v>
      </c>
      <c r="D80" s="11">
        <f>SUM(D81:D83)</f>
        <v>0</v>
      </c>
      <c r="E80" s="11">
        <f t="shared" ref="E80:I80" si="56">SUM(E81:E83)</f>
        <v>0</v>
      </c>
      <c r="F80" s="11">
        <f t="shared" si="56"/>
        <v>0</v>
      </c>
      <c r="G80" s="11">
        <f t="shared" si="56"/>
        <v>0</v>
      </c>
      <c r="H80" s="11">
        <f t="shared" si="56"/>
        <v>0</v>
      </c>
      <c r="I80" s="11">
        <f t="shared" si="56"/>
        <v>0</v>
      </c>
    </row>
    <row r="81" spans="1:9" ht="30.6" hidden="1" x14ac:dyDescent="0.55000000000000004">
      <c r="A81" s="27"/>
      <c r="B81" s="29"/>
      <c r="C81" s="12" t="s">
        <v>57</v>
      </c>
      <c r="D81" s="13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</row>
    <row r="82" spans="1:9" ht="30.6" x14ac:dyDescent="0.55000000000000004">
      <c r="A82" s="27"/>
      <c r="B82" s="29"/>
      <c r="C82" s="12" t="s">
        <v>40</v>
      </c>
      <c r="D82" s="13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</row>
    <row r="83" spans="1:9" ht="30.6" x14ac:dyDescent="0.55000000000000004">
      <c r="A83" s="27"/>
      <c r="B83" s="29"/>
      <c r="C83" s="12" t="s">
        <v>49</v>
      </c>
      <c r="D83" s="13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</row>
    <row r="84" spans="1:9" ht="30" x14ac:dyDescent="0.55000000000000004">
      <c r="A84" s="27"/>
      <c r="B84" s="29"/>
      <c r="C84" s="9" t="s">
        <v>7</v>
      </c>
      <c r="D84" s="11">
        <f>SUM(D85:D87)</f>
        <v>0</v>
      </c>
      <c r="E84" s="11">
        <f t="shared" ref="E84:I84" si="57">SUM(E85:E87)</f>
        <v>0</v>
      </c>
      <c r="F84" s="11">
        <f t="shared" si="57"/>
        <v>0</v>
      </c>
      <c r="G84" s="11">
        <f t="shared" si="57"/>
        <v>0</v>
      </c>
      <c r="H84" s="11">
        <f t="shared" si="57"/>
        <v>0</v>
      </c>
      <c r="I84" s="11">
        <f t="shared" si="57"/>
        <v>0</v>
      </c>
    </row>
    <row r="85" spans="1:9" ht="62.25" customHeight="1" x14ac:dyDescent="0.55000000000000004">
      <c r="A85" s="27"/>
      <c r="B85" s="29"/>
      <c r="C85" s="12" t="s">
        <v>57</v>
      </c>
      <c r="D85" s="13">
        <v>0</v>
      </c>
      <c r="E85" s="14">
        <v>0</v>
      </c>
      <c r="F85" s="14">
        <v>0</v>
      </c>
      <c r="G85" s="14">
        <v>0</v>
      </c>
      <c r="H85" s="14">
        <v>0</v>
      </c>
      <c r="I85" s="14">
        <v>0</v>
      </c>
    </row>
    <row r="86" spans="1:9" ht="30.6" x14ac:dyDescent="0.55000000000000004">
      <c r="A86" s="27"/>
      <c r="B86" s="29"/>
      <c r="C86" s="12" t="s">
        <v>40</v>
      </c>
      <c r="D86" s="13">
        <v>0</v>
      </c>
      <c r="E86" s="14">
        <v>0</v>
      </c>
      <c r="F86" s="14">
        <v>0</v>
      </c>
      <c r="G86" s="14">
        <v>0</v>
      </c>
      <c r="H86" s="14">
        <v>0</v>
      </c>
      <c r="I86" s="14">
        <v>0</v>
      </c>
    </row>
    <row r="87" spans="1:9" ht="30.6" x14ac:dyDescent="0.55000000000000004">
      <c r="A87" s="27"/>
      <c r="B87" s="29"/>
      <c r="C87" s="12" t="s">
        <v>56</v>
      </c>
      <c r="D87" s="13">
        <v>0</v>
      </c>
      <c r="E87" s="14">
        <v>0</v>
      </c>
      <c r="F87" s="14">
        <v>0</v>
      </c>
      <c r="G87" s="14">
        <v>0</v>
      </c>
      <c r="H87" s="14">
        <v>0</v>
      </c>
      <c r="I87" s="14">
        <v>0</v>
      </c>
    </row>
    <row r="88" spans="1:9" ht="30" x14ac:dyDescent="0.55000000000000004">
      <c r="A88" s="27"/>
      <c r="B88" s="29"/>
      <c r="C88" s="9" t="s">
        <v>12</v>
      </c>
      <c r="D88" s="10">
        <f>SUM(D89:D91)</f>
        <v>0</v>
      </c>
      <c r="E88" s="10">
        <f t="shared" ref="E88:I88" si="58">SUM(E89:E91)</f>
        <v>0</v>
      </c>
      <c r="F88" s="10">
        <f t="shared" si="58"/>
        <v>0</v>
      </c>
      <c r="G88" s="10">
        <f t="shared" si="58"/>
        <v>0</v>
      </c>
      <c r="H88" s="10">
        <f t="shared" si="58"/>
        <v>0</v>
      </c>
      <c r="I88" s="10">
        <f t="shared" si="58"/>
        <v>0</v>
      </c>
    </row>
    <row r="89" spans="1:9" ht="30.6" x14ac:dyDescent="0.55000000000000004">
      <c r="A89" s="27"/>
      <c r="B89" s="29"/>
      <c r="C89" s="12" t="s">
        <v>57</v>
      </c>
      <c r="D89" s="14">
        <v>0</v>
      </c>
      <c r="E89" s="14">
        <v>0</v>
      </c>
      <c r="F89" s="14">
        <v>0</v>
      </c>
      <c r="G89" s="14">
        <v>0</v>
      </c>
      <c r="H89" s="14">
        <v>0</v>
      </c>
      <c r="I89" s="14">
        <v>0</v>
      </c>
    </row>
    <row r="90" spans="1:9" ht="30.6" x14ac:dyDescent="0.55000000000000004">
      <c r="A90" s="27"/>
      <c r="B90" s="29"/>
      <c r="C90" s="12" t="s">
        <v>40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</row>
    <row r="91" spans="1:9" ht="30.6" x14ac:dyDescent="0.55000000000000004">
      <c r="A91" s="27"/>
      <c r="B91" s="29"/>
      <c r="C91" s="12" t="s">
        <v>49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</row>
    <row r="92" spans="1:9" ht="15.75" customHeight="1" x14ac:dyDescent="0.55000000000000004">
      <c r="A92" s="26" t="s">
        <v>22</v>
      </c>
      <c r="B92" s="28" t="s">
        <v>60</v>
      </c>
      <c r="C92" s="9" t="s">
        <v>5</v>
      </c>
      <c r="D92" s="10">
        <f t="shared" ref="D92:I92" si="59">D93+D95+D97</f>
        <v>0</v>
      </c>
      <c r="E92" s="10">
        <f t="shared" si="59"/>
        <v>0</v>
      </c>
      <c r="F92" s="10">
        <f t="shared" si="59"/>
        <v>0</v>
      </c>
      <c r="G92" s="10">
        <f t="shared" si="59"/>
        <v>148935.68000000002</v>
      </c>
      <c r="H92" s="10">
        <f t="shared" si="59"/>
        <v>167419.19</v>
      </c>
      <c r="I92" s="10">
        <f t="shared" si="59"/>
        <v>0</v>
      </c>
    </row>
    <row r="93" spans="1:9" x14ac:dyDescent="0.55000000000000004">
      <c r="A93" s="27"/>
      <c r="B93" s="29"/>
      <c r="C93" s="9" t="s">
        <v>6</v>
      </c>
      <c r="D93" s="11">
        <f t="shared" ref="D93:I93" si="60">SUM(D94:D94)</f>
        <v>0</v>
      </c>
      <c r="E93" s="11">
        <f t="shared" si="60"/>
        <v>0</v>
      </c>
      <c r="F93" s="11">
        <f t="shared" si="60"/>
        <v>0</v>
      </c>
      <c r="G93" s="11">
        <f t="shared" si="60"/>
        <v>0</v>
      </c>
      <c r="H93" s="11">
        <f t="shared" si="60"/>
        <v>0</v>
      </c>
      <c r="I93" s="11">
        <f t="shared" si="60"/>
        <v>0</v>
      </c>
    </row>
    <row r="94" spans="1:9" ht="30.6" x14ac:dyDescent="0.55000000000000004">
      <c r="A94" s="27"/>
      <c r="B94" s="29"/>
      <c r="C94" s="12" t="s">
        <v>56</v>
      </c>
      <c r="D94" s="13">
        <v>0</v>
      </c>
      <c r="E94" s="14">
        <v>0</v>
      </c>
      <c r="F94" s="14">
        <v>0</v>
      </c>
      <c r="G94" s="14">
        <v>0</v>
      </c>
      <c r="H94" s="14">
        <v>0</v>
      </c>
      <c r="I94" s="14">
        <v>0</v>
      </c>
    </row>
    <row r="95" spans="1:9" ht="30" x14ac:dyDescent="0.55000000000000004">
      <c r="A95" s="27"/>
      <c r="B95" s="29"/>
      <c r="C95" s="9" t="s">
        <v>7</v>
      </c>
      <c r="D95" s="11">
        <f t="shared" ref="D95:I95" si="61">SUM(D96:D96)</f>
        <v>0</v>
      </c>
      <c r="E95" s="11">
        <f t="shared" si="61"/>
        <v>0</v>
      </c>
      <c r="F95" s="11">
        <f t="shared" si="61"/>
        <v>0</v>
      </c>
      <c r="G95" s="11">
        <f t="shared" si="61"/>
        <v>141488.89000000001</v>
      </c>
      <c r="H95" s="11">
        <f t="shared" si="61"/>
        <v>159048.23000000001</v>
      </c>
      <c r="I95" s="11">
        <f t="shared" si="61"/>
        <v>0</v>
      </c>
    </row>
    <row r="96" spans="1:9" ht="30.6" x14ac:dyDescent="0.55000000000000004">
      <c r="A96" s="27"/>
      <c r="B96" s="29"/>
      <c r="C96" s="12" t="s">
        <v>49</v>
      </c>
      <c r="D96" s="13">
        <v>0</v>
      </c>
      <c r="E96" s="14">
        <v>0</v>
      </c>
      <c r="F96" s="14">
        <v>0</v>
      </c>
      <c r="G96" s="14">
        <v>141488.89000000001</v>
      </c>
      <c r="H96" s="14">
        <v>159048.23000000001</v>
      </c>
      <c r="I96" s="14">
        <v>0</v>
      </c>
    </row>
    <row r="97" spans="1:9" ht="30" x14ac:dyDescent="0.55000000000000004">
      <c r="A97" s="27"/>
      <c r="B97" s="29"/>
      <c r="C97" s="9" t="s">
        <v>12</v>
      </c>
      <c r="D97" s="10">
        <f t="shared" ref="D97:I97" si="62">SUM(D98:D98)</f>
        <v>0</v>
      </c>
      <c r="E97" s="10">
        <f t="shared" si="62"/>
        <v>0</v>
      </c>
      <c r="F97" s="10">
        <f t="shared" si="62"/>
        <v>0</v>
      </c>
      <c r="G97" s="10">
        <f t="shared" si="62"/>
        <v>7446.79</v>
      </c>
      <c r="H97" s="10">
        <f t="shared" si="62"/>
        <v>8370.9599999999991</v>
      </c>
      <c r="I97" s="10">
        <f t="shared" si="62"/>
        <v>0</v>
      </c>
    </row>
    <row r="98" spans="1:9" ht="48.75" customHeight="1" x14ac:dyDescent="0.55000000000000004">
      <c r="A98" s="27"/>
      <c r="B98" s="29"/>
      <c r="C98" s="12" t="s">
        <v>49</v>
      </c>
      <c r="D98" s="14">
        <v>0</v>
      </c>
      <c r="E98" s="14">
        <v>0</v>
      </c>
      <c r="F98" s="14">
        <v>0</v>
      </c>
      <c r="G98" s="23">
        <v>7446.79</v>
      </c>
      <c r="H98" s="14">
        <v>8370.9599999999991</v>
      </c>
      <c r="I98" s="14">
        <v>0</v>
      </c>
    </row>
    <row r="99" spans="1:9" ht="47.25" customHeight="1" x14ac:dyDescent="0.55000000000000004">
      <c r="A99" s="26" t="s">
        <v>23</v>
      </c>
      <c r="B99" s="32" t="s">
        <v>24</v>
      </c>
      <c r="C99" s="9" t="s">
        <v>5</v>
      </c>
      <c r="D99" s="10">
        <f t="shared" ref="D99:I99" si="63">D100+D101+D102</f>
        <v>0</v>
      </c>
      <c r="E99" s="10">
        <f t="shared" si="63"/>
        <v>0</v>
      </c>
      <c r="F99" s="10">
        <f t="shared" si="63"/>
        <v>0</v>
      </c>
      <c r="G99" s="10">
        <f t="shared" si="63"/>
        <v>430.92</v>
      </c>
      <c r="H99" s="10">
        <f t="shared" si="63"/>
        <v>870.17</v>
      </c>
      <c r="I99" s="10">
        <f t="shared" si="63"/>
        <v>870.17</v>
      </c>
    </row>
    <row r="100" spans="1:9" x14ac:dyDescent="0.55000000000000004">
      <c r="A100" s="27"/>
      <c r="B100" s="33"/>
      <c r="C100" s="9" t="s">
        <v>6</v>
      </c>
      <c r="D100" s="10">
        <v>0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</row>
    <row r="101" spans="1:9" ht="30" x14ac:dyDescent="0.55000000000000004">
      <c r="A101" s="27"/>
      <c r="B101" s="33"/>
      <c r="C101" s="9" t="s">
        <v>7</v>
      </c>
      <c r="D101" s="10">
        <v>0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</row>
    <row r="102" spans="1:9" ht="30" x14ac:dyDescent="0.55000000000000004">
      <c r="A102" s="27"/>
      <c r="B102" s="33"/>
      <c r="C102" s="9" t="s">
        <v>12</v>
      </c>
      <c r="D102" s="10">
        <f t="shared" ref="D102:H102" si="64">D103</f>
        <v>0</v>
      </c>
      <c r="E102" s="10">
        <f t="shared" si="64"/>
        <v>0</v>
      </c>
      <c r="F102" s="10">
        <f t="shared" si="64"/>
        <v>0</v>
      </c>
      <c r="G102" s="10">
        <f t="shared" si="64"/>
        <v>430.92</v>
      </c>
      <c r="H102" s="10">
        <f t="shared" si="64"/>
        <v>870.17</v>
      </c>
      <c r="I102" s="10">
        <f>I103</f>
        <v>870.17</v>
      </c>
    </row>
    <row r="103" spans="1:9" ht="59.25" customHeight="1" x14ac:dyDescent="0.55000000000000004">
      <c r="A103" s="27"/>
      <c r="B103" s="33"/>
      <c r="C103" s="39" t="s">
        <v>38</v>
      </c>
      <c r="D103" s="30">
        <v>0</v>
      </c>
      <c r="E103" s="30">
        <v>0</v>
      </c>
      <c r="F103" s="30">
        <v>0</v>
      </c>
      <c r="G103" s="30">
        <v>430.92</v>
      </c>
      <c r="H103" s="30">
        <v>870.17</v>
      </c>
      <c r="I103" s="30">
        <v>870.17</v>
      </c>
    </row>
    <row r="104" spans="1:9" ht="60.75" customHeight="1" x14ac:dyDescent="0.55000000000000004">
      <c r="A104" s="31"/>
      <c r="B104" s="34"/>
      <c r="C104" s="39"/>
      <c r="D104" s="30"/>
      <c r="E104" s="30"/>
      <c r="F104" s="30"/>
      <c r="G104" s="30"/>
      <c r="H104" s="30"/>
      <c r="I104" s="30"/>
    </row>
  </sheetData>
  <autoFilter ref="A10:CD78" xr:uid="{00000000-0009-0000-0000-000000000000}"/>
  <mergeCells count="45">
    <mergeCell ref="A66:A78"/>
    <mergeCell ref="B66:B78"/>
    <mergeCell ref="B61:B65"/>
    <mergeCell ref="A61:A65"/>
    <mergeCell ref="A49:A60"/>
    <mergeCell ref="B49:B60"/>
    <mergeCell ref="B7:B9"/>
    <mergeCell ref="A7:A9"/>
    <mergeCell ref="C7:C9"/>
    <mergeCell ref="A4:I4"/>
    <mergeCell ref="F1:I1"/>
    <mergeCell ref="F2:I2"/>
    <mergeCell ref="D7:I8"/>
    <mergeCell ref="A3:I3"/>
    <mergeCell ref="C29:C30"/>
    <mergeCell ref="D29:D30"/>
    <mergeCell ref="E29:E30"/>
    <mergeCell ref="F29:F30"/>
    <mergeCell ref="G29:G30"/>
    <mergeCell ref="E47:E48"/>
    <mergeCell ref="F47:F48"/>
    <mergeCell ref="G47:G48"/>
    <mergeCell ref="H47:H48"/>
    <mergeCell ref="I47:I48"/>
    <mergeCell ref="I103:I104"/>
    <mergeCell ref="A99:A104"/>
    <mergeCell ref="B99:B104"/>
    <mergeCell ref="A11:A30"/>
    <mergeCell ref="B11:B30"/>
    <mergeCell ref="A31:A48"/>
    <mergeCell ref="B31:B48"/>
    <mergeCell ref="C103:C104"/>
    <mergeCell ref="D103:D104"/>
    <mergeCell ref="E103:E104"/>
    <mergeCell ref="F103:F104"/>
    <mergeCell ref="G103:G104"/>
    <mergeCell ref="H29:H30"/>
    <mergeCell ref="I29:I30"/>
    <mergeCell ref="C47:C48"/>
    <mergeCell ref="D47:D48"/>
    <mergeCell ref="A79:A91"/>
    <mergeCell ref="B79:B91"/>
    <mergeCell ref="H103:H104"/>
    <mergeCell ref="A92:A98"/>
    <mergeCell ref="B92:B98"/>
  </mergeCell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rowBreaks count="1" manualBreakCount="1">
    <brk id="8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5.финансирование</vt:lpstr>
      <vt:lpstr>'5.финансирование'!Область_печати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2025-06-09T06:44:14Z</dcterms:modified>
</cp:coreProperties>
</file>