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/>
  <bookViews>
    <workbookView showSheetTabs="0" xWindow="0" yWindow="0" windowWidth="28800" windowHeight="12435"/>
  </bookViews>
  <sheets>
    <sheet name="Sheet1" sheetId="1" r:id="rId1"/>
  </sheets>
  <definedNames>
    <definedName name="_xlnm._FilterDatabase" localSheetId="0" hidden="1">Sheet1!$B$13:$J$13</definedName>
    <definedName name="_xlnm.Print_Area" localSheetId="0">Sheet1!$A$1:$K$238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8" i="1" s="1"/>
  <c r="H23" i="1"/>
  <c r="G23" i="1"/>
  <c r="F23" i="1"/>
  <c r="E14" i="1"/>
  <c r="F19" i="1" l="1"/>
  <c r="G19" i="1"/>
  <c r="H19" i="1"/>
  <c r="I19" i="1"/>
  <c r="J20" i="1"/>
  <c r="J19" i="1" s="1"/>
  <c r="G20" i="1"/>
  <c r="I17" i="1"/>
  <c r="E15" i="1"/>
  <c r="E16" i="1"/>
  <c r="E18" i="1"/>
  <c r="E17" i="1" s="1"/>
  <c r="E19" i="1"/>
  <c r="E20" i="1"/>
  <c r="E21" i="1"/>
  <c r="I38" i="1" l="1"/>
  <c r="I171" i="1" l="1"/>
  <c r="H106" i="1" l="1"/>
  <c r="G106" i="1"/>
  <c r="F106" i="1"/>
  <c r="E106" i="1"/>
  <c r="H104" i="1"/>
  <c r="H101" i="1" s="1"/>
  <c r="G104" i="1"/>
  <c r="G101" i="1" s="1"/>
  <c r="F104" i="1"/>
  <c r="F101" i="1" s="1"/>
  <c r="E104" i="1"/>
  <c r="H102" i="1"/>
  <c r="G102" i="1"/>
  <c r="F102" i="1"/>
  <c r="E102" i="1"/>
  <c r="E101" i="1" s="1"/>
  <c r="E95" i="1"/>
  <c r="E94" i="1" s="1"/>
  <c r="H95" i="1"/>
  <c r="I95" i="1"/>
  <c r="J95" i="1"/>
  <c r="E97" i="1"/>
  <c r="F97" i="1"/>
  <c r="F94" i="1" s="1"/>
  <c r="G97" i="1"/>
  <c r="G94" i="1" s="1"/>
  <c r="H97" i="1"/>
  <c r="F98" i="1"/>
  <c r="I98" i="1"/>
  <c r="I97" i="1" s="1"/>
  <c r="J98" i="1"/>
  <c r="J97" i="1" s="1"/>
  <c r="E99" i="1"/>
  <c r="F99" i="1"/>
  <c r="G99" i="1"/>
  <c r="H100" i="1"/>
  <c r="I100" i="1" s="1"/>
  <c r="J100" i="1" l="1"/>
  <c r="J99" i="1" s="1"/>
  <c r="J94" i="1" s="1"/>
  <c r="I99" i="1"/>
  <c r="I94" i="1" s="1"/>
  <c r="H99" i="1"/>
  <c r="H94" i="1" l="1"/>
  <c r="I107" i="1" l="1"/>
  <c r="I105" i="1"/>
  <c r="J105" i="1" s="1"/>
  <c r="J104" i="1" s="1"/>
  <c r="I104" i="1"/>
  <c r="J102" i="1"/>
  <c r="I102" i="1"/>
  <c r="J107" i="1" l="1"/>
  <c r="J106" i="1" s="1"/>
  <c r="J101" i="1" s="1"/>
  <c r="I106" i="1"/>
  <c r="I101" i="1" s="1"/>
  <c r="H29" i="1"/>
  <c r="F29" i="1" l="1"/>
  <c r="G29" i="1"/>
  <c r="F27" i="1"/>
  <c r="G27" i="1"/>
  <c r="H27" i="1"/>
  <c r="E29" i="1"/>
  <c r="E27" i="1"/>
  <c r="J92" i="1"/>
  <c r="I92" i="1"/>
  <c r="H92" i="1"/>
  <c r="G92" i="1"/>
  <c r="F92" i="1"/>
  <c r="E92" i="1"/>
  <c r="J90" i="1"/>
  <c r="I90" i="1"/>
  <c r="H90" i="1"/>
  <c r="G90" i="1"/>
  <c r="F90" i="1"/>
  <c r="E90" i="1"/>
  <c r="J88" i="1"/>
  <c r="J87" i="1" s="1"/>
  <c r="I88" i="1"/>
  <c r="I87" i="1" s="1"/>
  <c r="H88" i="1"/>
  <c r="H87" i="1" s="1"/>
  <c r="G88" i="1"/>
  <c r="G87" i="1" s="1"/>
  <c r="F88" i="1"/>
  <c r="F87" i="1" s="1"/>
  <c r="E88" i="1"/>
  <c r="E87" i="1"/>
  <c r="J140" i="1" l="1"/>
  <c r="H141" i="1"/>
  <c r="F141" i="1"/>
  <c r="F140" i="1" s="1"/>
  <c r="F137" i="1" s="1"/>
  <c r="E141" i="1"/>
  <c r="E140" i="1" s="1"/>
  <c r="E137" i="1" s="1"/>
  <c r="I140" i="1"/>
  <c r="H140" i="1"/>
  <c r="G140" i="1"/>
  <c r="G137" i="1" s="1"/>
  <c r="H138" i="1"/>
  <c r="H137" i="1" l="1"/>
  <c r="J137" i="1"/>
  <c r="I137" i="1"/>
  <c r="H166" i="1"/>
  <c r="I166" i="1"/>
  <c r="J166" i="1"/>
  <c r="G168" i="1"/>
  <c r="G165" i="1" s="1"/>
  <c r="E169" i="1"/>
  <c r="E168" i="1" s="1"/>
  <c r="E165" i="1" s="1"/>
  <c r="F169" i="1"/>
  <c r="F168" i="1" s="1"/>
  <c r="F165" i="1" s="1"/>
  <c r="H169" i="1"/>
  <c r="H168" i="1" s="1"/>
  <c r="I168" i="1"/>
  <c r="J168" i="1"/>
  <c r="I170" i="1"/>
  <c r="J170" i="1"/>
  <c r="K164" i="1"/>
  <c r="J163" i="1"/>
  <c r="I163" i="1"/>
  <c r="H163" i="1"/>
  <c r="G163" i="1"/>
  <c r="F163" i="1"/>
  <c r="E163" i="1"/>
  <c r="K162" i="1"/>
  <c r="J161" i="1"/>
  <c r="I161" i="1"/>
  <c r="H161" i="1"/>
  <c r="G161" i="1"/>
  <c r="F161" i="1"/>
  <c r="E161" i="1"/>
  <c r="K160" i="1"/>
  <c r="J159" i="1"/>
  <c r="I159" i="1"/>
  <c r="H159" i="1"/>
  <c r="G159" i="1"/>
  <c r="F159" i="1"/>
  <c r="E159" i="1"/>
  <c r="J156" i="1"/>
  <c r="I156" i="1"/>
  <c r="H156" i="1"/>
  <c r="G156" i="1"/>
  <c r="F156" i="1"/>
  <c r="E156" i="1"/>
  <c r="J154" i="1"/>
  <c r="I154" i="1"/>
  <c r="H154" i="1"/>
  <c r="G154" i="1"/>
  <c r="F154" i="1"/>
  <c r="E154" i="1"/>
  <c r="J152" i="1"/>
  <c r="I152" i="1"/>
  <c r="H152" i="1"/>
  <c r="H151" i="1" s="1"/>
  <c r="G152" i="1"/>
  <c r="F152" i="1"/>
  <c r="E152" i="1"/>
  <c r="I149" i="1"/>
  <c r="J147" i="1"/>
  <c r="J144" i="1" s="1"/>
  <c r="I147" i="1"/>
  <c r="H147" i="1"/>
  <c r="G147" i="1"/>
  <c r="G144" i="1" s="1"/>
  <c r="E147" i="1"/>
  <c r="E144" i="1" s="1"/>
  <c r="H145" i="1"/>
  <c r="F144" i="1"/>
  <c r="J135" i="1"/>
  <c r="I135" i="1"/>
  <c r="H135" i="1"/>
  <c r="G135" i="1"/>
  <c r="F135" i="1"/>
  <c r="E135" i="1"/>
  <c r="J133" i="1"/>
  <c r="I133" i="1"/>
  <c r="H133" i="1"/>
  <c r="G133" i="1"/>
  <c r="F133" i="1"/>
  <c r="E133" i="1"/>
  <c r="J131" i="1"/>
  <c r="I131" i="1"/>
  <c r="H131" i="1"/>
  <c r="G131" i="1"/>
  <c r="F131" i="1"/>
  <c r="E131" i="1"/>
  <c r="J128" i="1"/>
  <c r="I128" i="1"/>
  <c r="H128" i="1"/>
  <c r="G128" i="1"/>
  <c r="F128" i="1"/>
  <c r="E128" i="1"/>
  <c r="J126" i="1"/>
  <c r="I126" i="1"/>
  <c r="H126" i="1"/>
  <c r="G126" i="1"/>
  <c r="F126" i="1"/>
  <c r="E126" i="1"/>
  <c r="J124" i="1"/>
  <c r="I124" i="1"/>
  <c r="H124" i="1"/>
  <c r="G124" i="1"/>
  <c r="F124" i="1"/>
  <c r="E124" i="1"/>
  <c r="K122" i="1"/>
  <c r="J121" i="1"/>
  <c r="I121" i="1"/>
  <c r="H121" i="1"/>
  <c r="G121" i="1"/>
  <c r="F121" i="1"/>
  <c r="E121" i="1"/>
  <c r="K120" i="1"/>
  <c r="J119" i="1"/>
  <c r="I119" i="1"/>
  <c r="H119" i="1"/>
  <c r="G119" i="1"/>
  <c r="F119" i="1"/>
  <c r="E119" i="1"/>
  <c r="K118" i="1"/>
  <c r="J117" i="1"/>
  <c r="I117" i="1"/>
  <c r="H117" i="1"/>
  <c r="G117" i="1"/>
  <c r="G116" i="1" s="1"/>
  <c r="F117" i="1"/>
  <c r="F116" i="1" s="1"/>
  <c r="E117" i="1"/>
  <c r="K115" i="1"/>
  <c r="J114" i="1"/>
  <c r="I114" i="1"/>
  <c r="H114" i="1"/>
  <c r="G114" i="1"/>
  <c r="F114" i="1"/>
  <c r="E114" i="1"/>
  <c r="K113" i="1"/>
  <c r="J112" i="1"/>
  <c r="I112" i="1"/>
  <c r="H112" i="1"/>
  <c r="G112" i="1"/>
  <c r="F112" i="1"/>
  <c r="E112" i="1"/>
  <c r="K111" i="1"/>
  <c r="J110" i="1"/>
  <c r="I110" i="1"/>
  <c r="H110" i="1"/>
  <c r="G110" i="1"/>
  <c r="F110" i="1"/>
  <c r="E110" i="1"/>
  <c r="K107" i="1"/>
  <c r="K105" i="1"/>
  <c r="K103" i="1"/>
  <c r="K91" i="1"/>
  <c r="K89" i="1"/>
  <c r="J85" i="1"/>
  <c r="I85" i="1"/>
  <c r="H85" i="1"/>
  <c r="G85" i="1"/>
  <c r="F85" i="1"/>
  <c r="E85" i="1"/>
  <c r="J83" i="1"/>
  <c r="I83" i="1"/>
  <c r="H83" i="1"/>
  <c r="G83" i="1"/>
  <c r="F83" i="1"/>
  <c r="E83" i="1"/>
  <c r="J81" i="1"/>
  <c r="I81" i="1"/>
  <c r="H81" i="1"/>
  <c r="G81" i="1"/>
  <c r="F81" i="1"/>
  <c r="E81" i="1"/>
  <c r="K79" i="1"/>
  <c r="J78" i="1"/>
  <c r="I78" i="1"/>
  <c r="H78" i="1"/>
  <c r="G78" i="1"/>
  <c r="F78" i="1"/>
  <c r="E78" i="1"/>
  <c r="K77" i="1"/>
  <c r="F77" i="1"/>
  <c r="F76" i="1" s="1"/>
  <c r="J76" i="1"/>
  <c r="I76" i="1"/>
  <c r="H76" i="1"/>
  <c r="G76" i="1"/>
  <c r="E76" i="1"/>
  <c r="K75" i="1"/>
  <c r="F75" i="1"/>
  <c r="J74" i="1"/>
  <c r="J73" i="1" s="1"/>
  <c r="I74" i="1"/>
  <c r="H74" i="1"/>
  <c r="G74" i="1"/>
  <c r="E74" i="1"/>
  <c r="J57" i="1"/>
  <c r="I57" i="1"/>
  <c r="H57" i="1"/>
  <c r="G57" i="1"/>
  <c r="F57" i="1"/>
  <c r="E57" i="1"/>
  <c r="J55" i="1"/>
  <c r="I55" i="1"/>
  <c r="H55" i="1"/>
  <c r="G55" i="1"/>
  <c r="F55" i="1"/>
  <c r="E55" i="1"/>
  <c r="J53" i="1"/>
  <c r="I53" i="1"/>
  <c r="H53" i="1"/>
  <c r="G53" i="1"/>
  <c r="F53" i="1"/>
  <c r="E53" i="1"/>
  <c r="K51" i="1"/>
  <c r="J50" i="1"/>
  <c r="I50" i="1"/>
  <c r="H50" i="1"/>
  <c r="G50" i="1"/>
  <c r="F50" i="1"/>
  <c r="E50" i="1"/>
  <c r="K49" i="1"/>
  <c r="J48" i="1"/>
  <c r="I48" i="1"/>
  <c r="H48" i="1"/>
  <c r="G48" i="1"/>
  <c r="F48" i="1"/>
  <c r="E48" i="1"/>
  <c r="K47" i="1"/>
  <c r="J46" i="1"/>
  <c r="I46" i="1"/>
  <c r="H46" i="1"/>
  <c r="G46" i="1"/>
  <c r="F46" i="1"/>
  <c r="E46" i="1"/>
  <c r="J151" i="1" l="1"/>
  <c r="G123" i="1"/>
  <c r="E130" i="1"/>
  <c r="F158" i="1"/>
  <c r="H123" i="1"/>
  <c r="E116" i="1"/>
  <c r="K117" i="1"/>
  <c r="J116" i="1"/>
  <c r="E123" i="1"/>
  <c r="G151" i="1"/>
  <c r="F109" i="1"/>
  <c r="I151" i="1"/>
  <c r="E158" i="1"/>
  <c r="K159" i="1"/>
  <c r="J130" i="1"/>
  <c r="J158" i="1"/>
  <c r="K102" i="1"/>
  <c r="J109" i="1"/>
  <c r="E151" i="1"/>
  <c r="F123" i="1"/>
  <c r="F151" i="1"/>
  <c r="K110" i="1"/>
  <c r="K112" i="1"/>
  <c r="H130" i="1"/>
  <c r="I116" i="1"/>
  <c r="K76" i="1"/>
  <c r="E109" i="1"/>
  <c r="H144" i="1"/>
  <c r="G158" i="1"/>
  <c r="H116" i="1"/>
  <c r="H158" i="1"/>
  <c r="I158" i="1"/>
  <c r="F45" i="1"/>
  <c r="I109" i="1"/>
  <c r="G109" i="1"/>
  <c r="I123" i="1"/>
  <c r="F130" i="1"/>
  <c r="I144" i="1"/>
  <c r="E73" i="1"/>
  <c r="H109" i="1"/>
  <c r="J123" i="1"/>
  <c r="G130" i="1"/>
  <c r="I130" i="1"/>
  <c r="J165" i="1"/>
  <c r="I165" i="1"/>
  <c r="H165" i="1"/>
  <c r="K161" i="1"/>
  <c r="K163" i="1"/>
  <c r="K119" i="1"/>
  <c r="K121" i="1"/>
  <c r="K114" i="1"/>
  <c r="K104" i="1"/>
  <c r="K106" i="1"/>
  <c r="K74" i="1"/>
  <c r="E80" i="1"/>
  <c r="K88" i="1"/>
  <c r="H52" i="1"/>
  <c r="F80" i="1"/>
  <c r="I52" i="1"/>
  <c r="K78" i="1"/>
  <c r="G73" i="1"/>
  <c r="G80" i="1"/>
  <c r="J52" i="1"/>
  <c r="H73" i="1"/>
  <c r="E52" i="1"/>
  <c r="F74" i="1"/>
  <c r="H80" i="1"/>
  <c r="I80" i="1"/>
  <c r="G45" i="1"/>
  <c r="F52" i="1"/>
  <c r="J80" i="1"/>
  <c r="H45" i="1"/>
  <c r="G52" i="1"/>
  <c r="K46" i="1"/>
  <c r="K48" i="1"/>
  <c r="I73" i="1"/>
  <c r="E45" i="1"/>
  <c r="J45" i="1"/>
  <c r="K93" i="1"/>
  <c r="K92" i="1"/>
  <c r="K90" i="1"/>
  <c r="F73" i="1"/>
  <c r="K50" i="1"/>
  <c r="I45" i="1"/>
  <c r="K158" i="1" l="1"/>
  <c r="K116" i="1"/>
  <c r="K109" i="1"/>
  <c r="K101" i="1"/>
  <c r="K73" i="1"/>
  <c r="K45" i="1"/>
  <c r="J38" i="1"/>
  <c r="K87" i="1" l="1"/>
  <c r="J183" i="1" l="1"/>
  <c r="H37" i="1"/>
  <c r="J175" i="1" l="1"/>
  <c r="J173" i="1"/>
  <c r="I173" i="1"/>
  <c r="I175" i="1"/>
  <c r="I172" i="1" l="1"/>
  <c r="J172" i="1"/>
  <c r="H38" i="1"/>
  <c r="K185" i="1" l="1"/>
  <c r="K184" i="1"/>
  <c r="J182" i="1"/>
  <c r="J179" i="1" s="1"/>
  <c r="I183" i="1"/>
  <c r="I182" i="1" s="1"/>
  <c r="I179" i="1" s="1"/>
  <c r="H183" i="1"/>
  <c r="H182" i="1" s="1"/>
  <c r="H179" i="1" s="1"/>
  <c r="F183" i="1"/>
  <c r="F182" i="1" s="1"/>
  <c r="F179" i="1" s="1"/>
  <c r="E183" i="1"/>
  <c r="E182" i="1" s="1"/>
  <c r="G182" i="1"/>
  <c r="G179" i="1" s="1"/>
  <c r="K181" i="1"/>
  <c r="K180" i="1"/>
  <c r="K182" i="1" l="1"/>
  <c r="E179" i="1"/>
  <c r="K179" i="1" s="1"/>
  <c r="K183" i="1"/>
  <c r="I41" i="1" l="1"/>
  <c r="J41" i="1"/>
  <c r="J27" i="1" s="1"/>
  <c r="F222" i="1" l="1"/>
  <c r="K194" i="1" l="1"/>
  <c r="F205" i="1"/>
  <c r="G205" i="1"/>
  <c r="H205" i="1"/>
  <c r="I205" i="1"/>
  <c r="J205" i="1"/>
  <c r="E205" i="1"/>
  <c r="F207" i="1"/>
  <c r="G207" i="1"/>
  <c r="H207" i="1"/>
  <c r="I207" i="1"/>
  <c r="J207" i="1"/>
  <c r="E207" i="1"/>
  <c r="E208" i="1"/>
  <c r="E209" i="1"/>
  <c r="E206" i="1" l="1"/>
  <c r="J237" i="1" l="1"/>
  <c r="J235" i="1"/>
  <c r="J228" i="1"/>
  <c r="J225" i="1" s="1"/>
  <c r="J222" i="1"/>
  <c r="J218" i="1"/>
  <c r="J215" i="1"/>
  <c r="J211" i="1"/>
  <c r="J209" i="1"/>
  <c r="J208" i="1"/>
  <c r="J21" i="1" s="1"/>
  <c r="J204" i="1"/>
  <c r="J203" i="1"/>
  <c r="J202" i="1" s="1"/>
  <c r="J197" i="1"/>
  <c r="J194" i="1" s="1"/>
  <c r="J190" i="1"/>
  <c r="J187" i="1" s="1"/>
  <c r="J71" i="1"/>
  <c r="J69" i="1"/>
  <c r="J67" i="1"/>
  <c r="J25" i="1" s="1"/>
  <c r="J62" i="1"/>
  <c r="J60" i="1"/>
  <c r="J43" i="1"/>
  <c r="J39" i="1"/>
  <c r="J36" i="1"/>
  <c r="J34" i="1"/>
  <c r="J32" i="1"/>
  <c r="J22" i="1"/>
  <c r="I237" i="1"/>
  <c r="I235" i="1"/>
  <c r="I228" i="1"/>
  <c r="I225" i="1" s="1"/>
  <c r="I222" i="1"/>
  <c r="I218" i="1"/>
  <c r="I215" i="1"/>
  <c r="I211" i="1"/>
  <c r="I209" i="1"/>
  <c r="I208" i="1"/>
  <c r="I21" i="1" s="1"/>
  <c r="I204" i="1"/>
  <c r="I203" i="1"/>
  <c r="I202" i="1" s="1"/>
  <c r="I197" i="1"/>
  <c r="I194" i="1" s="1"/>
  <c r="I190" i="1"/>
  <c r="I187" i="1" s="1"/>
  <c r="I71" i="1"/>
  <c r="I69" i="1"/>
  <c r="I67" i="1"/>
  <c r="I25" i="1" s="1"/>
  <c r="I62" i="1"/>
  <c r="I60" i="1"/>
  <c r="I43" i="1"/>
  <c r="I39" i="1"/>
  <c r="I36" i="1"/>
  <c r="I34" i="1"/>
  <c r="I27" i="1" s="1"/>
  <c r="I32" i="1"/>
  <c r="I22" i="1"/>
  <c r="I29" i="1" l="1"/>
  <c r="I20" i="1" s="1"/>
  <c r="J23" i="1"/>
  <c r="J24" i="1"/>
  <c r="I26" i="1"/>
  <c r="I24" i="1"/>
  <c r="J26" i="1"/>
  <c r="J232" i="1"/>
  <c r="I232" i="1"/>
  <c r="I59" i="1"/>
  <c r="J66" i="1"/>
  <c r="J206" i="1"/>
  <c r="J201" i="1" s="1"/>
  <c r="J210" i="1"/>
  <c r="I217" i="1"/>
  <c r="J31" i="1"/>
  <c r="I66" i="1"/>
  <c r="I206" i="1"/>
  <c r="I201" i="1" s="1"/>
  <c r="I31" i="1"/>
  <c r="J59" i="1"/>
  <c r="J217" i="1"/>
  <c r="I210" i="1"/>
  <c r="I16" i="1" l="1"/>
  <c r="I15" i="1" s="1"/>
  <c r="J18" i="1"/>
  <c r="J17" i="1" s="1"/>
  <c r="I18" i="1"/>
  <c r="J16" i="1"/>
  <c r="J15" i="1" s="1"/>
  <c r="I28" i="1"/>
  <c r="I23" i="1" s="1"/>
  <c r="I14" i="1" l="1"/>
  <c r="J14" i="1"/>
  <c r="F22" i="1"/>
  <c r="G22" i="1"/>
  <c r="H22" i="1"/>
  <c r="E22" i="1"/>
  <c r="F208" i="1" l="1"/>
  <c r="F21" i="1" s="1"/>
  <c r="G208" i="1"/>
  <c r="G21" i="1" s="1"/>
  <c r="H208" i="1"/>
  <c r="H21" i="1" s="1"/>
  <c r="G222" i="1"/>
  <c r="H222" i="1"/>
  <c r="E222" i="1"/>
  <c r="F209" i="1" l="1"/>
  <c r="F206" i="1" s="1"/>
  <c r="G209" i="1"/>
  <c r="G206" i="1" s="1"/>
  <c r="H209" i="1"/>
  <c r="H206" i="1" s="1"/>
  <c r="F204" i="1"/>
  <c r="G204" i="1"/>
  <c r="H204" i="1"/>
  <c r="F203" i="1"/>
  <c r="F202" i="1" s="1"/>
  <c r="G203" i="1"/>
  <c r="G202" i="1" s="1"/>
  <c r="H203" i="1"/>
  <c r="H202" i="1" s="1"/>
  <c r="E203" i="1"/>
  <c r="F215" i="1"/>
  <c r="G215" i="1"/>
  <c r="H215" i="1"/>
  <c r="F228" i="1"/>
  <c r="F225" i="1" s="1"/>
  <c r="G228" i="1"/>
  <c r="H228" i="1"/>
  <c r="F237" i="1"/>
  <c r="G237" i="1"/>
  <c r="H237" i="1"/>
  <c r="E237" i="1"/>
  <c r="K14" i="1"/>
  <c r="F201" i="1" l="1"/>
  <c r="H235" i="1" l="1"/>
  <c r="H232" i="1" s="1"/>
  <c r="G235" i="1"/>
  <c r="G232" i="1" s="1"/>
  <c r="F235" i="1"/>
  <c r="F232" i="1" s="1"/>
  <c r="E235" i="1"/>
  <c r="E232" i="1" s="1"/>
  <c r="E228" i="1"/>
  <c r="E225" i="1" s="1"/>
  <c r="H225" i="1"/>
  <c r="G225" i="1"/>
  <c r="H218" i="1"/>
  <c r="H217" i="1" s="1"/>
  <c r="G218" i="1"/>
  <c r="G217" i="1" s="1"/>
  <c r="F218" i="1"/>
  <c r="F217" i="1" s="1"/>
  <c r="E218" i="1"/>
  <c r="E217" i="1" s="1"/>
  <c r="K216" i="1"/>
  <c r="E215" i="1"/>
  <c r="K214" i="1"/>
  <c r="K213" i="1"/>
  <c r="K212" i="1"/>
  <c r="K203" i="1" s="1"/>
  <c r="H211" i="1"/>
  <c r="H210" i="1" s="1"/>
  <c r="G211" i="1"/>
  <c r="G210" i="1" s="1"/>
  <c r="F211" i="1"/>
  <c r="F210" i="1" s="1"/>
  <c r="E211" i="1"/>
  <c r="H201" i="1"/>
  <c r="G201" i="1"/>
  <c r="E204" i="1"/>
  <c r="H197" i="1"/>
  <c r="H194" i="1" s="1"/>
  <c r="G197" i="1"/>
  <c r="G194" i="1" s="1"/>
  <c r="F197" i="1"/>
  <c r="F194" i="1" s="1"/>
  <c r="E197" i="1"/>
  <c r="E194" i="1" s="1"/>
  <c r="K193" i="1"/>
  <c r="K192" i="1"/>
  <c r="K191" i="1"/>
  <c r="H190" i="1"/>
  <c r="H187" i="1" s="1"/>
  <c r="G190" i="1"/>
  <c r="G187" i="1" s="1"/>
  <c r="F190" i="1"/>
  <c r="E190" i="1"/>
  <c r="K189" i="1"/>
  <c r="K188" i="1"/>
  <c r="K186" i="1"/>
  <c r="K72" i="1"/>
  <c r="H71" i="1"/>
  <c r="G71" i="1"/>
  <c r="F71" i="1"/>
  <c r="E71" i="1"/>
  <c r="K70" i="1"/>
  <c r="H69" i="1"/>
  <c r="G69" i="1"/>
  <c r="F69" i="1"/>
  <c r="E69" i="1"/>
  <c r="K68" i="1"/>
  <c r="H67" i="1"/>
  <c r="G67" i="1"/>
  <c r="F67" i="1"/>
  <c r="E67" i="1"/>
  <c r="K108" i="1"/>
  <c r="H62" i="1"/>
  <c r="G62" i="1"/>
  <c r="F62" i="1"/>
  <c r="E62" i="1"/>
  <c r="H60" i="1"/>
  <c r="G60" i="1"/>
  <c r="F60" i="1"/>
  <c r="E60" i="1"/>
  <c r="K44" i="1"/>
  <c r="H43" i="1"/>
  <c r="G43" i="1"/>
  <c r="F43" i="1"/>
  <c r="E43" i="1"/>
  <c r="F41" i="1"/>
  <c r="E41" i="1"/>
  <c r="K40" i="1"/>
  <c r="H39" i="1"/>
  <c r="G39" i="1"/>
  <c r="F39" i="1"/>
  <c r="E39" i="1"/>
  <c r="K37" i="1"/>
  <c r="H36" i="1"/>
  <c r="G36" i="1"/>
  <c r="F36" i="1"/>
  <c r="E36" i="1"/>
  <c r="K35" i="1"/>
  <c r="H34" i="1"/>
  <c r="G34" i="1"/>
  <c r="F34" i="1"/>
  <c r="E34" i="1"/>
  <c r="K33" i="1"/>
  <c r="H32" i="1"/>
  <c r="G32" i="1"/>
  <c r="F32" i="1"/>
  <c r="E32" i="1"/>
  <c r="E25" i="1" l="1"/>
  <c r="H20" i="1"/>
  <c r="F25" i="1"/>
  <c r="G25" i="1"/>
  <c r="G16" i="1" s="1"/>
  <c r="G15" i="1" s="1"/>
  <c r="H25" i="1"/>
  <c r="G59" i="1"/>
  <c r="F26" i="1"/>
  <c r="F20" i="1"/>
  <c r="F187" i="1"/>
  <c r="E26" i="1"/>
  <c r="E210" i="1"/>
  <c r="G31" i="1"/>
  <c r="H41" i="1"/>
  <c r="E66" i="1"/>
  <c r="H59" i="1"/>
  <c r="F66" i="1"/>
  <c r="E59" i="1"/>
  <c r="G66" i="1"/>
  <c r="H66" i="1"/>
  <c r="K71" i="1"/>
  <c r="K69" i="1"/>
  <c r="H31" i="1"/>
  <c r="E31" i="1"/>
  <c r="F31" i="1"/>
  <c r="F38" i="1"/>
  <c r="E38" i="1"/>
  <c r="K43" i="1"/>
  <c r="G38" i="1"/>
  <c r="G41" i="1"/>
  <c r="E202" i="1"/>
  <c r="E201" i="1" s="1"/>
  <c r="K36" i="1"/>
  <c r="F59" i="1"/>
  <c r="K42" i="1"/>
  <c r="K205" i="1"/>
  <c r="K211" i="1"/>
  <c r="K215" i="1"/>
  <c r="K34" i="1"/>
  <c r="K32" i="1"/>
  <c r="K39" i="1"/>
  <c r="K67" i="1"/>
  <c r="E187" i="1"/>
  <c r="K190" i="1"/>
  <c r="K204" i="1"/>
  <c r="K207" i="1"/>
  <c r="K20" i="1" s="1"/>
  <c r="H26" i="1" l="1"/>
  <c r="F18" i="1"/>
  <c r="F17" i="1" s="1"/>
  <c r="G26" i="1"/>
  <c r="G18" i="1"/>
  <c r="G17" i="1" s="1"/>
  <c r="F24" i="1"/>
  <c r="F16" i="1"/>
  <c r="F15" i="1" s="1"/>
  <c r="F14" i="1" s="1"/>
  <c r="E24" i="1"/>
  <c r="H16" i="1"/>
  <c r="H15" i="1" s="1"/>
  <c r="H24" i="1"/>
  <c r="H28" i="1"/>
  <c r="G28" i="1"/>
  <c r="G24" i="1"/>
  <c r="F28" i="1"/>
  <c r="E28" i="1"/>
  <c r="H18" i="1"/>
  <c r="H17" i="1" s="1"/>
  <c r="K217" i="1"/>
  <c r="K41" i="1"/>
  <c r="K66" i="1"/>
  <c r="K210" i="1"/>
  <c r="K187" i="1"/>
  <c r="K38" i="1"/>
  <c r="K202" i="1"/>
  <c r="K31" i="1"/>
  <c r="K206" i="1"/>
  <c r="H14" i="1" l="1"/>
  <c r="G14" i="1"/>
  <c r="E23" i="1"/>
  <c r="K201" i="1"/>
</calcChain>
</file>

<file path=xl/sharedStrings.xml><?xml version="1.0" encoding="utf-8"?>
<sst xmlns="http://schemas.openxmlformats.org/spreadsheetml/2006/main" count="303" uniqueCount="91">
  <si>
    <t>N п/п</t>
  </si>
  <si>
    <t>Наименование Программы, подпрограммы Программы, основного мероприятия подпрограммы Программы</t>
  </si>
  <si>
    <t>Источники финансового обеспечения по ответственному исполнителю, соисполнителю программы, подпрограммы программы, основному мероприятию подпрограммы программы</t>
  </si>
  <si>
    <t>Объемы финансового обеспечения по годам (тыс. рублей)</t>
  </si>
  <si>
    <t>2022 год</t>
  </si>
  <si>
    <t>2023 год</t>
  </si>
  <si>
    <t>2024 год</t>
  </si>
  <si>
    <t>1.</t>
  </si>
  <si>
    <t>ВСЕГО</t>
  </si>
  <si>
    <t>Средства краевого бюджета (далее – краевой бюджет), в том числе предусмотренные:</t>
  </si>
  <si>
    <t>Средства федерального бюджета (далее – федеральный бюджет), в том числе предусмотренные:</t>
  </si>
  <si>
    <t>1.1.</t>
  </si>
  <si>
    <t>местный бюджет, в том числе предусмотренный:</t>
  </si>
  <si>
    <t>краевой бюджет, в том числе предусмотренный:</t>
  </si>
  <si>
    <t>федеральный бюджет, в том числе предусмотренный:</t>
  </si>
  <si>
    <t>в том числе основные мероприятия</t>
  </si>
  <si>
    <t xml:space="preserve"> </t>
  </si>
  <si>
    <t xml:space="preserve">                                              ОБЪЕМЫ И ИСТОЧНИКИ</t>
  </si>
  <si>
    <t>1.2.</t>
  </si>
  <si>
    <t>1.3.</t>
  </si>
  <si>
    <t>1.1.2.</t>
  </si>
  <si>
    <t>1.1.3.</t>
  </si>
  <si>
    <t>1.1.1.</t>
  </si>
  <si>
    <t>1.1.5.</t>
  </si>
  <si>
    <t>1.1.6.</t>
  </si>
  <si>
    <t>1.1.7.</t>
  </si>
  <si>
    <t>1.2.1.</t>
  </si>
  <si>
    <t>1.3.1.</t>
  </si>
  <si>
    <t>1.3.2.</t>
  </si>
  <si>
    <t>1.3.3.</t>
  </si>
  <si>
    <t>Приложение 7</t>
  </si>
  <si>
    <t>2025 год</t>
  </si>
  <si>
    <t>2026 год</t>
  </si>
  <si>
    <t xml:space="preserve">к муниципальной программе Грачевского муниципального округа Ставропольского края  </t>
  </si>
  <si>
    <t>финансового обеспечения  программы Грачевского муниципального округа Ставропольского края «Развитие образования в Грачевском муниципальном округе Ставропольского края»</t>
  </si>
  <si>
    <t>Муниципальная программа Грачевского муниципального округа Ставропольского края «Развитие образования в Грачевском муниципальном округе Ставропольского края» (далее – Программа)</t>
  </si>
  <si>
    <t>Средства бюджета Грачевского муниципального округа (далее – местный бюджет), в том числе предусмотренные:</t>
  </si>
  <si>
    <t>управление образования</t>
  </si>
  <si>
    <t>1.1.8.</t>
  </si>
  <si>
    <t>1.1.9.</t>
  </si>
  <si>
    <t>1.2.2.</t>
  </si>
  <si>
    <t>Подпрограмма « Развитие дошкольного, общего и дополнительного образования в Грачевском муниципальном округе Ставропольского края»</t>
  </si>
  <si>
    <t>Основное мероприятие «Обеспечение предоставления бесплатного дошкольного образования»</t>
  </si>
  <si>
    <t>Основное мероприятие «Обеспечение предоставления бесплатного общего и дополнительного образования»</t>
  </si>
  <si>
    <t>Основное мероприятие «Энергосбережение и повышение энергетической эффективности в муниципальных образовательных учреждениях»</t>
  </si>
  <si>
    <t>Основное мероприятие «Проведение работ по благоустройству территории муниципальных образовательных организаций»</t>
  </si>
  <si>
    <t>Основное мероприятие «Обеспечение горячим питанием обучающихся 1-4 классов в муниципальных образовательных организациях»</t>
  </si>
  <si>
    <t>Подпрограмма «Государственная поддержка детей с ограниченными возможностями здоровья, детей-инвалидов, детей-сирот и детей, оставшихся без попечения родителей, в Грачевском муниципальном округе Ставропольского края»</t>
  </si>
  <si>
    <t>Подпрограмма «Обеспечение реализации муниципальной программы Грачевского муниципального округа Ставропольского края «Развитие образования в Грачевском муниципальном округе Ставропольского края»  и общепрограммные мероприятия»»</t>
  </si>
  <si>
    <t>Основное мероприятие «Обеспечение функций органа местного самоуправления»</t>
  </si>
  <si>
    <t>Основное мероприятие «Обеспечение деятельности (оказание услуг)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пунктов»</t>
  </si>
  <si>
    <r>
      <t>Основное мероприятие «Организация и осуществление деятельности по опеке и попечительству в области образования</t>
    </r>
    <r>
      <rPr>
        <b/>
        <sz val="14"/>
        <color theme="1"/>
        <rFont val="Times New Roman"/>
        <family val="1"/>
        <charset val="204"/>
      </rPr>
      <t>»</t>
    </r>
  </si>
  <si>
    <t xml:space="preserve">Основное мероприятие «Ремонт кровель в муниципальных общеобразовательных организациях Грачевского муниципального округа»
</t>
  </si>
  <si>
    <t>Основное мероприятие «Вручение законным представителям, опекунам, приемным родителям, попечителям уведомлений, содержащих официальную информацию о правах несовершеннолетних; телефоны «горячих линий» по вопросам прав и защиты интересов несовершеннолетних; социально- психологической помощи как несовершеннолетним, так и законным представителям»</t>
  </si>
  <si>
    <t>Основное мероприятие «Защита прав и законных интересов детей-сирот и детей, оставшихся без попечения родителей»</t>
  </si>
  <si>
    <t>управление образования администрации Грачевского муниципального округа Ставропольского края (далее  - управление образования)</t>
  </si>
  <si>
    <t>1.3.4.</t>
  </si>
  <si>
    <t xml:space="preserve">Основное мероприятие "Обеспечение деятельности  учреждений дополнительного образования" </t>
  </si>
  <si>
    <t>администрация Грачевского муниципального округа</t>
  </si>
  <si>
    <t>«Развитие образования в Грачевском муниципальном округе Ставропольского края»</t>
  </si>
  <si>
    <t xml:space="preserve">Основное мероприятие «Региональный проект «Успех каждого ребенка»»
</t>
  </si>
  <si>
    <t>Основное мероприятие «Приобретение новогодних подарков детям, обучающимся по образовательным программам начального общего образования в муниципальных образовательных организациях»</t>
  </si>
  <si>
    <t>соисполнитель Муниципальное казенное учреждение «Центр обслуживания отрасли образования»  далее МКУ ЦООО</t>
  </si>
  <si>
    <t>МКУ ЦООО</t>
  </si>
  <si>
    <t>1.1.12.</t>
  </si>
  <si>
    <t>Основное мероприятие «Обеспечение деятельности советников директора по воспитанию и взаимодействию с детскими общественными обьединениями в общеобразовательных организациях»</t>
  </si>
  <si>
    <t>1.1.13.</t>
  </si>
  <si>
    <t>2021 год</t>
  </si>
  <si>
    <t>1.1.14.</t>
  </si>
  <si>
    <t>1.1.15.</t>
  </si>
  <si>
    <t>Основное мероприятие «Обеспечение функционирования модели персонифицированного финансирования дополнительного образования детей»</t>
  </si>
  <si>
    <t>Основное мероприятие «Обеспечение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питанием»</t>
  </si>
  <si>
    <t>1.1.16.</t>
  </si>
  <si>
    <t>Основное мероприятие «Проведение капитального ремонта зданий и сооружений муниципальных образовательных организаций»</t>
  </si>
  <si>
    <t>Основное мероприятие «Обеспечение деятельности центров  образования цифрового и гуманитарного профилей»</t>
  </si>
  <si>
    <t xml:space="preserve">Основное мероприятие
«Обеспечение дополнительной мерой социальной поддержки молодых специалистов – педагогических работников муниципальных образовательных учреждений Грачевского муниципального округа Ставропольского края в виде единовременной денежной выплаты в размере 50 тысяч рублей»
</t>
  </si>
  <si>
    <t xml:space="preserve">Основное мероприятие «Обеспечение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и муниципальных общеобразовательных организаций»
</t>
  </si>
  <si>
    <t>1.1.19.</t>
  </si>
  <si>
    <t>Основное мероприятие «Реализация регионального проекта «Все лучшее детям»»</t>
  </si>
  <si>
    <t>1.1.20.</t>
  </si>
  <si>
    <t xml:space="preserve">Основное мероприятие «Укрепление материально-технической базы муниципальных общеобразовательных организаций»
</t>
  </si>
  <si>
    <t>Основное мероприятие «Реализация регионального проекта «Педагоги и наставники»»</t>
  </si>
  <si>
    <t>Основное мероприятие «Обеспечение мероприятий по модернизации школьных систем образования»</t>
  </si>
  <si>
    <t>Основное мероприятие« Обеспечение мероприятий по социальной поддержке  детей»</t>
  </si>
  <si>
    <t>1.1.4.</t>
  </si>
  <si>
    <t xml:space="preserve">1.1.10
</t>
  </si>
  <si>
    <t xml:space="preserve">Основное мероприятие «Реализация регионального проекта «Современная школа»»
</t>
  </si>
  <si>
    <t xml:space="preserve">1.1.11
</t>
  </si>
  <si>
    <t>1.1.17.</t>
  </si>
  <si>
    <t xml:space="preserve">1.1.18
</t>
  </si>
  <si>
    <t>1.1.21.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</si>
</sst>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80">
    <xf numFmtId="0" fontId="0" fillId="0" borderId="0" xfId="0"/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2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2" fontId="0" fillId="0" borderId="14" xfId="0" applyNumberFormat="1" applyFont="1" applyFill="1" applyBorder="1" applyAlignment="1">
      <alignment vertical="top"/>
    </xf>
    <xf numFmtId="2" fontId="0" fillId="0" borderId="15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/>
    </xf>
    <xf numFmtId="0" fontId="6" fillId="0" borderId="0" xfId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vertical="top"/>
    </xf>
    <xf numFmtId="4" fontId="2" fillId="0" borderId="10" xfId="0" applyNumberFormat="1" applyFont="1" applyFill="1" applyBorder="1" applyAlignment="1">
      <alignment vertical="top"/>
    </xf>
    <xf numFmtId="4" fontId="2" fillId="0" borderId="13" xfId="0" applyNumberFormat="1" applyFont="1" applyFill="1" applyBorder="1" applyAlignment="1">
      <alignment vertical="top"/>
    </xf>
    <xf numFmtId="2" fontId="0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justify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4" fontId="2" fillId="0" borderId="12" xfId="0" applyNumberFormat="1" applyFont="1" applyFill="1" applyBorder="1" applyAlignment="1">
      <alignment horizontal="center" vertical="top" wrapText="1"/>
    </xf>
    <xf numFmtId="4" fontId="2" fillId="0" borderId="16" xfId="0" applyNumberFormat="1" applyFont="1" applyFill="1" applyBorder="1" applyAlignment="1">
      <alignment horizontal="center" vertical="top" wrapText="1"/>
    </xf>
    <xf numFmtId="4" fontId="2" fillId="0" borderId="17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justify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14" fontId="2" fillId="0" borderId="6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0" fillId="2" borderId="0" xfId="0" applyFont="1" applyFill="1" applyAlignment="1">
      <alignment vertical="top"/>
    </xf>
    <xf numFmtId="4" fontId="2" fillId="2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6" xfId="0" applyNumberFormat="1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 wrapText="1"/>
    </xf>
    <xf numFmtId="14" fontId="2" fillId="0" borderId="11" xfId="0" applyNumberFormat="1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 wrapText="1"/>
    </xf>
    <xf numFmtId="14" fontId="2" fillId="0" borderId="2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14" fontId="2" fillId="0" borderId="18" xfId="0" applyNumberFormat="1" applyFont="1" applyFill="1" applyBorder="1" applyAlignment="1">
      <alignment horizontal="center" vertical="top" wrapText="1"/>
    </xf>
    <xf numFmtId="14" fontId="2" fillId="0" borderId="20" xfId="0" applyNumberFormat="1" applyFont="1" applyFill="1" applyBorder="1" applyAlignment="1">
      <alignment horizontal="center" vertical="top" wrapText="1"/>
    </xf>
    <xf numFmtId="14" fontId="2" fillId="0" borderId="2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center" vertical="top" wrapText="1"/>
    </xf>
    <xf numFmtId="16" fontId="2" fillId="0" borderId="6" xfId="0" applyNumberFormat="1" applyFont="1" applyFill="1" applyBorder="1" applyAlignment="1">
      <alignment horizontal="center" vertical="top" wrapText="1"/>
    </xf>
    <xf numFmtId="16" fontId="2" fillId="0" borderId="2" xfId="0" applyNumberFormat="1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6"/>
  <sheetViews>
    <sheetView tabSelected="1" view="pageBreakPreview" topLeftCell="B2" zoomScale="70" zoomScaleNormal="55" zoomScaleSheetLayoutView="70" workbookViewId="0">
      <selection activeCell="O16" sqref="O16"/>
    </sheetView>
  </sheetViews>
  <sheetFormatPr defaultColWidth="9.140625" defaultRowHeight="15" x14ac:dyDescent="0.25"/>
  <cols>
    <col min="1" max="1" width="9.140625" style="7"/>
    <col min="2" max="2" width="13.85546875" style="7" customWidth="1"/>
    <col min="3" max="3" width="56.28515625" style="7" customWidth="1"/>
    <col min="4" max="4" width="60.5703125" style="7" customWidth="1"/>
    <col min="5" max="5" width="24.140625" style="7" customWidth="1"/>
    <col min="6" max="6" width="24.28515625" style="7" customWidth="1"/>
    <col min="7" max="7" width="23.140625" style="7" customWidth="1"/>
    <col min="8" max="8" width="24.140625" style="7" customWidth="1"/>
    <col min="9" max="9" width="23" style="50" customWidth="1"/>
    <col min="10" max="10" width="23.140625" style="50" customWidth="1"/>
    <col min="11" max="11" width="8.140625" style="7" hidden="1" customWidth="1"/>
    <col min="12" max="12" width="25.140625" style="7" customWidth="1"/>
    <col min="13" max="13" width="15.7109375" style="7" customWidth="1"/>
    <col min="14" max="14" width="13.28515625" style="7" customWidth="1"/>
    <col min="15" max="15" width="19.42578125" style="7" customWidth="1"/>
    <col min="16" max="16" width="14.28515625" style="7" customWidth="1"/>
    <col min="17" max="26" width="9.140625" style="7" customWidth="1"/>
    <col min="27" max="27" width="9.140625" style="7"/>
    <col min="28" max="28" width="9.140625" style="7" customWidth="1"/>
    <col min="29" max="16384" width="9.140625" style="7"/>
  </cols>
  <sheetData>
    <row r="1" spans="2:14" hidden="1" x14ac:dyDescent="0.25">
      <c r="B1" s="18"/>
      <c r="I1" s="7"/>
      <c r="J1" s="7"/>
    </row>
    <row r="2" spans="2:14" ht="18.75" customHeight="1" x14ac:dyDescent="0.25">
      <c r="B2" s="12"/>
      <c r="C2" s="12"/>
      <c r="D2" s="12"/>
      <c r="E2" s="12"/>
      <c r="F2" s="13" t="s">
        <v>30</v>
      </c>
      <c r="G2" s="13"/>
      <c r="H2" s="13"/>
      <c r="I2" s="13"/>
      <c r="J2" s="13"/>
    </row>
    <row r="3" spans="2:14" ht="18.75" customHeight="1" x14ac:dyDescent="0.25">
      <c r="B3" s="19"/>
      <c r="C3" s="12"/>
      <c r="D3" s="12"/>
      <c r="E3" s="12"/>
      <c r="F3" s="13" t="s">
        <v>33</v>
      </c>
      <c r="G3" s="13"/>
      <c r="H3" s="13"/>
      <c r="I3" s="13"/>
      <c r="J3" s="13"/>
    </row>
    <row r="4" spans="2:14" ht="18.75" customHeight="1" x14ac:dyDescent="0.25">
      <c r="B4" s="20"/>
      <c r="C4" s="12"/>
      <c r="D4" s="12"/>
      <c r="E4" s="12"/>
      <c r="F4" s="13" t="s">
        <v>59</v>
      </c>
      <c r="G4" s="13"/>
      <c r="H4" s="13"/>
      <c r="I4" s="13"/>
      <c r="J4" s="13"/>
    </row>
    <row r="5" spans="2:14" ht="18.75" customHeight="1" x14ac:dyDescent="0.25">
      <c r="B5" s="20"/>
      <c r="C5" s="12"/>
      <c r="D5" s="12"/>
      <c r="E5" s="12"/>
      <c r="F5" s="13"/>
      <c r="G5" s="13"/>
      <c r="H5" s="13"/>
      <c r="I5" s="13"/>
      <c r="J5" s="13"/>
    </row>
    <row r="6" spans="2:14" ht="18.75" x14ac:dyDescent="0.25">
      <c r="B6" s="12"/>
      <c r="C6" s="12"/>
      <c r="D6" s="12"/>
      <c r="E6" s="12"/>
      <c r="F6" s="13"/>
      <c r="G6" s="13"/>
      <c r="H6" s="13"/>
      <c r="I6" s="13"/>
      <c r="J6" s="13"/>
    </row>
    <row r="7" spans="2:14" ht="18.75" x14ac:dyDescent="0.25">
      <c r="B7" s="49"/>
      <c r="C7" s="12"/>
      <c r="D7" s="12"/>
      <c r="E7" s="12"/>
      <c r="F7" s="12"/>
      <c r="G7" s="12"/>
      <c r="H7" s="12"/>
      <c r="I7" s="12"/>
      <c r="J7" s="12"/>
      <c r="N7" s="9"/>
    </row>
    <row r="8" spans="2:14" ht="18.75" x14ac:dyDescent="0.25">
      <c r="B8" s="73" t="s">
        <v>17</v>
      </c>
      <c r="C8" s="73"/>
      <c r="D8" s="73"/>
      <c r="E8" s="73"/>
      <c r="F8" s="73"/>
      <c r="G8" s="73"/>
      <c r="H8" s="73"/>
      <c r="I8" s="73"/>
      <c r="J8" s="73"/>
    </row>
    <row r="9" spans="2:14" ht="18.75" x14ac:dyDescent="0.25">
      <c r="B9" s="12"/>
      <c r="C9" s="12"/>
      <c r="D9" s="12"/>
      <c r="E9" s="12"/>
      <c r="F9" s="12"/>
      <c r="G9" s="12"/>
      <c r="H9" s="12"/>
      <c r="I9" s="12"/>
      <c r="J9" s="12"/>
    </row>
    <row r="10" spans="2:14" ht="24.75" customHeight="1" thickBot="1" x14ac:dyDescent="0.3">
      <c r="B10" s="73" t="s">
        <v>34</v>
      </c>
      <c r="C10" s="73"/>
      <c r="D10" s="73"/>
      <c r="E10" s="73"/>
      <c r="F10" s="73"/>
      <c r="G10" s="73"/>
      <c r="H10" s="73"/>
      <c r="I10" s="73"/>
      <c r="J10" s="73"/>
    </row>
    <row r="11" spans="2:14" ht="33.75" customHeight="1" thickBot="1" x14ac:dyDescent="0.3">
      <c r="B11" s="61" t="s">
        <v>0</v>
      </c>
      <c r="C11" s="61" t="s">
        <v>1</v>
      </c>
      <c r="D11" s="61" t="s">
        <v>2</v>
      </c>
      <c r="E11" s="74" t="s">
        <v>3</v>
      </c>
      <c r="F11" s="75"/>
      <c r="G11" s="75"/>
      <c r="H11" s="75"/>
      <c r="I11" s="75"/>
      <c r="J11" s="76"/>
    </row>
    <row r="12" spans="2:14" ht="29.25" customHeight="1" thickBot="1" x14ac:dyDescent="0.3">
      <c r="B12" s="63"/>
      <c r="C12" s="63"/>
      <c r="D12" s="63"/>
      <c r="E12" s="14" t="s">
        <v>67</v>
      </c>
      <c r="F12" s="14" t="s">
        <v>4</v>
      </c>
      <c r="G12" s="14" t="s">
        <v>5</v>
      </c>
      <c r="H12" s="14" t="s">
        <v>6</v>
      </c>
      <c r="I12" s="14" t="s">
        <v>31</v>
      </c>
      <c r="J12" s="14" t="s">
        <v>32</v>
      </c>
    </row>
    <row r="13" spans="2:14" ht="19.5" thickBot="1" x14ac:dyDescent="0.3">
      <c r="B13" s="48">
        <v>1</v>
      </c>
      <c r="C13" s="14">
        <v>2</v>
      </c>
      <c r="D13" s="14">
        <v>3</v>
      </c>
      <c r="E13" s="14">
        <v>4</v>
      </c>
      <c r="F13" s="14">
        <v>6</v>
      </c>
      <c r="G13" s="14">
        <v>6</v>
      </c>
      <c r="H13" s="14">
        <v>7</v>
      </c>
      <c r="I13" s="14">
        <v>8</v>
      </c>
      <c r="J13" s="14">
        <v>9</v>
      </c>
      <c r="L13" s="12"/>
    </row>
    <row r="14" spans="2:14" ht="44.25" customHeight="1" thickBot="1" x14ac:dyDescent="0.3">
      <c r="B14" s="61" t="s">
        <v>7</v>
      </c>
      <c r="C14" s="61" t="s">
        <v>35</v>
      </c>
      <c r="D14" s="28" t="s">
        <v>8</v>
      </c>
      <c r="E14" s="1">
        <f>ROUNDUP(E15+E17+E19,2)-0.01</f>
        <v>462408.09</v>
      </c>
      <c r="F14" s="1">
        <f>ROUND(F15+F17+F19,2)</f>
        <v>699510.57</v>
      </c>
      <c r="G14" s="1">
        <f>ROUNDDOWN(G15+G17+G19,2)</f>
        <v>804169.82</v>
      </c>
      <c r="H14" s="1">
        <f>ROUNDDOWN(H15+H17+H19,2)</f>
        <v>837463.59</v>
      </c>
      <c r="I14" s="1">
        <f t="shared" ref="I14:J14" si="0">ROUNDUP(I15+I17+I19,2)</f>
        <v>900239.07000000007</v>
      </c>
      <c r="J14" s="1">
        <f t="shared" si="0"/>
        <v>754021.49</v>
      </c>
      <c r="K14" s="1">
        <f t="shared" ref="K14" si="1">K15+K17+K19</f>
        <v>2652715.79</v>
      </c>
      <c r="L14" s="22"/>
      <c r="M14" s="8"/>
      <c r="N14" s="9"/>
    </row>
    <row r="15" spans="2:14" ht="60.75" customHeight="1" thickBot="1" x14ac:dyDescent="0.3">
      <c r="B15" s="62"/>
      <c r="C15" s="62"/>
      <c r="D15" s="29" t="s">
        <v>10</v>
      </c>
      <c r="E15" s="1">
        <f>E16</f>
        <v>34578.998480000002</v>
      </c>
      <c r="F15" s="1">
        <f t="shared" ref="F15:J15" si="2">F16</f>
        <v>190285.64355000001</v>
      </c>
      <c r="G15" s="1">
        <f>G16</f>
        <v>199955.75</v>
      </c>
      <c r="H15" s="1">
        <f t="shared" si="2"/>
        <v>224337.80299999999</v>
      </c>
      <c r="I15" s="1">
        <f t="shared" si="2"/>
        <v>168194.01643000002</v>
      </c>
      <c r="J15" s="1">
        <f t="shared" si="2"/>
        <v>116787.18700000001</v>
      </c>
      <c r="K15" s="8">
        <v>104247.61</v>
      </c>
      <c r="L15" s="22"/>
      <c r="M15" s="8"/>
    </row>
    <row r="16" spans="2:14" ht="57" customHeight="1" thickBot="1" x14ac:dyDescent="0.3">
      <c r="B16" s="62"/>
      <c r="C16" s="62"/>
      <c r="D16" s="29" t="s">
        <v>55</v>
      </c>
      <c r="E16" s="1">
        <f t="shared" ref="E16:J16" si="3">E25+E181+E203</f>
        <v>34578.998480000002</v>
      </c>
      <c r="F16" s="1">
        <f t="shared" si="3"/>
        <v>190285.64355000001</v>
      </c>
      <c r="G16" s="1">
        <f t="shared" si="3"/>
        <v>199955.75</v>
      </c>
      <c r="H16" s="1">
        <f t="shared" si="3"/>
        <v>224337.80299999999</v>
      </c>
      <c r="I16" s="1">
        <f t="shared" si="3"/>
        <v>168194.01643000002</v>
      </c>
      <c r="J16" s="1">
        <f t="shared" si="3"/>
        <v>116787.18700000001</v>
      </c>
      <c r="K16" s="8">
        <v>104247.61</v>
      </c>
      <c r="L16" s="22"/>
      <c r="M16" s="8"/>
    </row>
    <row r="17" spans="2:14" ht="39.950000000000003" customHeight="1" thickBot="1" x14ac:dyDescent="0.3">
      <c r="B17" s="62"/>
      <c r="C17" s="62"/>
      <c r="D17" s="29" t="s">
        <v>9</v>
      </c>
      <c r="E17" s="1">
        <f>E18</f>
        <v>237991.24692000001</v>
      </c>
      <c r="F17" s="1">
        <f t="shared" ref="F17:J17" si="4">F18</f>
        <v>307646.27708000003</v>
      </c>
      <c r="G17" s="1">
        <f t="shared" si="4"/>
        <v>387116.83678999997</v>
      </c>
      <c r="H17" s="1">
        <f t="shared" si="4"/>
        <v>350808.40600000002</v>
      </c>
      <c r="I17" s="1">
        <f t="shared" si="4"/>
        <v>443615.74270900001</v>
      </c>
      <c r="J17" s="1">
        <f t="shared" si="4"/>
        <v>397813.47079000005</v>
      </c>
      <c r="K17" s="8">
        <v>1461092.55</v>
      </c>
      <c r="L17" s="22"/>
      <c r="M17" s="8"/>
    </row>
    <row r="18" spans="2:14" ht="39.950000000000003" customHeight="1" thickBot="1" x14ac:dyDescent="0.3">
      <c r="B18" s="62"/>
      <c r="C18" s="62"/>
      <c r="D18" s="30" t="s">
        <v>37</v>
      </c>
      <c r="E18" s="1">
        <f t="shared" ref="E18:J18" si="5">E27+E183+E205</f>
        <v>237991.24692000001</v>
      </c>
      <c r="F18" s="1">
        <f t="shared" si="5"/>
        <v>307646.27708000003</v>
      </c>
      <c r="G18" s="1">
        <f t="shared" si="5"/>
        <v>387116.83678999997</v>
      </c>
      <c r="H18" s="1">
        <f t="shared" si="5"/>
        <v>350808.40600000002</v>
      </c>
      <c r="I18" s="1">
        <f t="shared" si="5"/>
        <v>443615.74270900001</v>
      </c>
      <c r="J18" s="1">
        <f t="shared" si="5"/>
        <v>397813.47079000005</v>
      </c>
      <c r="K18" s="8">
        <v>1461092.55</v>
      </c>
      <c r="L18" s="22"/>
      <c r="M18" s="8"/>
    </row>
    <row r="19" spans="2:14" ht="60" customHeight="1" thickBot="1" x14ac:dyDescent="0.3">
      <c r="B19" s="62"/>
      <c r="C19" s="62"/>
      <c r="D19" s="29" t="s">
        <v>36</v>
      </c>
      <c r="E19" s="1">
        <f>ROUNDUP(E28+E184+E206,2)</f>
        <v>189837.85</v>
      </c>
      <c r="F19" s="1">
        <f t="shared" ref="F19:G19" si="6">F20+F22+F21</f>
        <v>201578.64515000003</v>
      </c>
      <c r="G19" s="31">
        <f t="shared" si="6"/>
        <v>217097.24000000002</v>
      </c>
      <c r="H19" s="1">
        <f>H20+H22+H21</f>
        <v>262317.39</v>
      </c>
      <c r="I19" s="1">
        <f t="shared" ref="I19" si="7">I20+I22+I21</f>
        <v>288429.30632100004</v>
      </c>
      <c r="J19" s="1">
        <f>J20+J22+J21</f>
        <v>239420.83028999998</v>
      </c>
      <c r="K19" s="8">
        <v>1087375.6299999999</v>
      </c>
      <c r="L19" s="22"/>
      <c r="M19" s="8"/>
    </row>
    <row r="20" spans="2:14" ht="39.950000000000003" customHeight="1" thickBot="1" x14ac:dyDescent="0.3">
      <c r="B20" s="62"/>
      <c r="C20" s="62"/>
      <c r="D20" s="30" t="s">
        <v>37</v>
      </c>
      <c r="E20" s="1">
        <f>E29+E185+E207</f>
        <v>181695.42134</v>
      </c>
      <c r="F20" s="1">
        <f>ROUNDUP(F29+F185+F207,2)</f>
        <v>192149.67</v>
      </c>
      <c r="G20" s="31">
        <f>ROUNDUP(G29+G185+G207,2)</f>
        <v>206983.54</v>
      </c>
      <c r="H20" s="1">
        <f>ROUNDUP(H29+H185+H207,2)</f>
        <v>249979.31</v>
      </c>
      <c r="I20" s="1">
        <f>I29+I185+I207</f>
        <v>274886.33632100007</v>
      </c>
      <c r="J20" s="1">
        <f>J29+J185+J207</f>
        <v>225857.48028999998</v>
      </c>
      <c r="K20" s="1">
        <f>K29+K185+K207</f>
        <v>1050244.41377</v>
      </c>
      <c r="L20" s="22"/>
      <c r="M20" s="8"/>
    </row>
    <row r="21" spans="2:14" ht="60.6" customHeight="1" thickBot="1" x14ac:dyDescent="0.3">
      <c r="B21" s="62"/>
      <c r="C21" s="62"/>
      <c r="D21" s="30" t="s">
        <v>62</v>
      </c>
      <c r="E21" s="1">
        <f>E208</f>
        <v>8098.38</v>
      </c>
      <c r="F21" s="1">
        <f t="shared" ref="F21:H21" si="8">F208</f>
        <v>9428.9751500000002</v>
      </c>
      <c r="G21" s="31">
        <f t="shared" si="8"/>
        <v>10113.700000000001</v>
      </c>
      <c r="H21" s="1">
        <f t="shared" si="8"/>
        <v>12338.08</v>
      </c>
      <c r="I21" s="1">
        <f t="shared" ref="I21:J21" si="9">I208</f>
        <v>13542.97</v>
      </c>
      <c r="J21" s="1">
        <f t="shared" si="9"/>
        <v>13563.35</v>
      </c>
      <c r="K21" s="8"/>
      <c r="L21" s="22"/>
      <c r="M21" s="8"/>
    </row>
    <row r="22" spans="2:14" ht="39.950000000000003" customHeight="1" thickBot="1" x14ac:dyDescent="0.3">
      <c r="B22" s="63"/>
      <c r="C22" s="63"/>
      <c r="D22" s="30" t="s">
        <v>58</v>
      </c>
      <c r="E22" s="1">
        <f>E238</f>
        <v>44.04</v>
      </c>
      <c r="F22" s="1">
        <f t="shared" ref="F22:H22" si="10">F238</f>
        <v>0</v>
      </c>
      <c r="G22" s="1">
        <f t="shared" si="10"/>
        <v>0</v>
      </c>
      <c r="H22" s="1">
        <f t="shared" si="10"/>
        <v>0</v>
      </c>
      <c r="I22" s="1">
        <f t="shared" ref="I22:J22" si="11">I238</f>
        <v>0</v>
      </c>
      <c r="J22" s="1">
        <f t="shared" si="11"/>
        <v>0</v>
      </c>
      <c r="K22" s="8">
        <v>492.94</v>
      </c>
      <c r="L22" s="22"/>
      <c r="M22" s="8"/>
    </row>
    <row r="23" spans="2:14" ht="39.950000000000003" customHeight="1" thickBot="1" x14ac:dyDescent="0.3">
      <c r="B23" s="61" t="s">
        <v>11</v>
      </c>
      <c r="C23" s="61" t="s">
        <v>41</v>
      </c>
      <c r="D23" s="28" t="s">
        <v>8</v>
      </c>
      <c r="E23" s="1">
        <f>E24+E26+E28</f>
        <v>440518.47674000001</v>
      </c>
      <c r="F23" s="1">
        <f>F24+F26+F28</f>
        <v>676311.04569000006</v>
      </c>
      <c r="G23" s="1">
        <f>G24+G26+G28</f>
        <v>779776.57</v>
      </c>
      <c r="H23" s="32">
        <f>H24+H26+H28</f>
        <v>809201.18099999998</v>
      </c>
      <c r="I23" s="1">
        <f t="shared" ref="I23" si="12">I24+I26+I28</f>
        <v>870751.64691000013</v>
      </c>
      <c r="J23" s="1">
        <f>J24+J26+J28</f>
        <v>724501.93707999995</v>
      </c>
      <c r="K23" s="8">
        <v>2524336.48</v>
      </c>
      <c r="L23" s="22"/>
    </row>
    <row r="24" spans="2:14" ht="39.950000000000003" customHeight="1" thickBot="1" x14ac:dyDescent="0.3">
      <c r="B24" s="62"/>
      <c r="C24" s="62"/>
      <c r="D24" s="29" t="s">
        <v>14</v>
      </c>
      <c r="E24" s="1">
        <f>E25</f>
        <v>34578.998480000002</v>
      </c>
      <c r="F24" s="1">
        <f t="shared" ref="F24:J24" si="13">F25</f>
        <v>190285.64355000001</v>
      </c>
      <c r="G24" s="1">
        <f t="shared" si="13"/>
        <v>199955.75</v>
      </c>
      <c r="H24" s="1">
        <f t="shared" si="13"/>
        <v>224337.80299999999</v>
      </c>
      <c r="I24" s="1">
        <f t="shared" si="13"/>
        <v>168194.01643000002</v>
      </c>
      <c r="J24" s="1">
        <f t="shared" si="13"/>
        <v>116787.18700000001</v>
      </c>
      <c r="K24" s="1">
        <v>104247.61</v>
      </c>
      <c r="L24" s="22"/>
    </row>
    <row r="25" spans="2:14" ht="39.950000000000003" customHeight="1" thickBot="1" x14ac:dyDescent="0.3">
      <c r="B25" s="62"/>
      <c r="C25" s="62"/>
      <c r="D25" s="30" t="s">
        <v>37</v>
      </c>
      <c r="E25" s="1">
        <f t="shared" ref="E25:J25" si="14">E110+E102+E88+E81+E74+E67+E60+E53+E46+E39+E32+E152+E117+E124+E131+E138+E145+E159+E166+E173</f>
        <v>34578.998480000002</v>
      </c>
      <c r="F25" s="1">
        <f t="shared" si="14"/>
        <v>190285.64355000001</v>
      </c>
      <c r="G25" s="1">
        <f t="shared" si="14"/>
        <v>199955.75</v>
      </c>
      <c r="H25" s="1">
        <f t="shared" si="14"/>
        <v>224337.80299999999</v>
      </c>
      <c r="I25" s="1">
        <f t="shared" si="14"/>
        <v>168194.01643000002</v>
      </c>
      <c r="J25" s="1">
        <f t="shared" si="14"/>
        <v>116787.18700000001</v>
      </c>
      <c r="K25" s="8">
        <v>104247.61</v>
      </c>
      <c r="L25" s="22"/>
    </row>
    <row r="26" spans="2:14" ht="39.950000000000003" customHeight="1" thickBot="1" x14ac:dyDescent="0.3">
      <c r="B26" s="62"/>
      <c r="C26" s="62"/>
      <c r="D26" s="30" t="s">
        <v>13</v>
      </c>
      <c r="E26" s="1">
        <f>E27</f>
        <v>230410.35691999999</v>
      </c>
      <c r="F26" s="1">
        <f t="shared" ref="F26:J26" si="15">F27</f>
        <v>300709.36508000002</v>
      </c>
      <c r="G26" s="1">
        <f t="shared" si="15"/>
        <v>379778.85</v>
      </c>
      <c r="H26" s="1">
        <f t="shared" si="15"/>
        <v>343035.72600000002</v>
      </c>
      <c r="I26" s="1">
        <f t="shared" si="15"/>
        <v>435383.379159</v>
      </c>
      <c r="J26" s="1">
        <f t="shared" si="15"/>
        <v>389371.79479000001</v>
      </c>
      <c r="K26" s="8">
        <v>1413164.21</v>
      </c>
      <c r="L26" s="22"/>
    </row>
    <row r="27" spans="2:14" ht="39.950000000000003" customHeight="1" thickBot="1" x14ac:dyDescent="0.3">
      <c r="B27" s="62"/>
      <c r="C27" s="62"/>
      <c r="D27" s="30" t="s">
        <v>37</v>
      </c>
      <c r="E27" s="1">
        <f>E112+E104+E90+E83+E76+E69+E62+E55+E48+E41+E34+E119+E133+E126+E140+E147+E154+E161+E168+E175+E97</f>
        <v>230410.35691999999</v>
      </c>
      <c r="F27" s="1">
        <f t="shared" ref="F27:J27" si="16">F112+F104+F90+F83+F76+F69+F62+F55+F48+F41+F34+F119+F133+F126+F140+F147+F154+F161+F168+F175+F97</f>
        <v>300709.36508000002</v>
      </c>
      <c r="G27" s="1">
        <f t="shared" si="16"/>
        <v>379778.85</v>
      </c>
      <c r="H27" s="1">
        <f t="shared" si="16"/>
        <v>343035.72600000002</v>
      </c>
      <c r="I27" s="1">
        <f t="shared" si="16"/>
        <v>435383.379159</v>
      </c>
      <c r="J27" s="1">
        <f t="shared" si="16"/>
        <v>389371.79479000001</v>
      </c>
      <c r="K27" s="8">
        <v>1413164.21</v>
      </c>
      <c r="L27" s="22"/>
    </row>
    <row r="28" spans="2:14" ht="39.950000000000003" customHeight="1" thickBot="1" x14ac:dyDescent="0.3">
      <c r="B28" s="62"/>
      <c r="C28" s="62"/>
      <c r="D28" s="30" t="s">
        <v>12</v>
      </c>
      <c r="E28" s="1">
        <f>E29</f>
        <v>175529.12134000001</v>
      </c>
      <c r="F28" s="1">
        <f t="shared" ref="F28:I28" si="17">F29</f>
        <v>185316.03706</v>
      </c>
      <c r="G28" s="1">
        <f t="shared" si="17"/>
        <v>200041.97</v>
      </c>
      <c r="H28" s="1">
        <f t="shared" si="17"/>
        <v>241827.652</v>
      </c>
      <c r="I28" s="1">
        <f t="shared" si="17"/>
        <v>267174.25132100005</v>
      </c>
      <c r="J28" s="1">
        <f>J29</f>
        <v>218342.95528999998</v>
      </c>
      <c r="K28" s="8">
        <v>1006924.66</v>
      </c>
      <c r="L28" s="22"/>
    </row>
    <row r="29" spans="2:14" ht="39.75" customHeight="1" thickBot="1" x14ac:dyDescent="0.3">
      <c r="B29" s="62"/>
      <c r="C29" s="63"/>
      <c r="D29" s="30" t="s">
        <v>37</v>
      </c>
      <c r="E29" s="1">
        <f>E114+E106+E92+E85+E78+E71+E64+E57+E50+E43+E36+E121+E135+E142+E149+E156+E163+E170+E177+E99</f>
        <v>175529.12134000001</v>
      </c>
      <c r="F29" s="1">
        <f t="shared" ref="F29:I29" si="18">F114+F106+F92+F85+F78+F71+F64+F57+F50+F43+F36+F121+F135+F142+F149+F156+F163+F170+F177+F99</f>
        <v>185316.03706</v>
      </c>
      <c r="G29" s="1">
        <f t="shared" si="18"/>
        <v>200041.97</v>
      </c>
      <c r="H29" s="1">
        <f>H114+H106+H92+H85+H78+H71+H64+H57+H50+H43+H36+H121+H135+H142+H149+H156+H163+H170+H177+H99+H129</f>
        <v>241827.652</v>
      </c>
      <c r="I29" s="1">
        <f t="shared" si="18"/>
        <v>267174.25132100005</v>
      </c>
      <c r="J29" s="1">
        <f>J114+J106+J92+J85+J78+J71+J64+J57+J50+J43+J36+J121+J135+J142+J149+J156+J163+J170+J177+J99+0.005</f>
        <v>218342.95528999998</v>
      </c>
      <c r="K29" s="8">
        <v>1006924.66</v>
      </c>
      <c r="L29" s="22"/>
    </row>
    <row r="30" spans="2:14" ht="39.75" customHeight="1" thickBot="1" x14ac:dyDescent="0.3">
      <c r="B30" s="63"/>
      <c r="C30" s="29" t="s">
        <v>15</v>
      </c>
      <c r="D30" s="30"/>
      <c r="E30" s="1"/>
      <c r="F30" s="1" t="s">
        <v>16</v>
      </c>
      <c r="G30" s="1"/>
      <c r="H30" s="1"/>
      <c r="I30" s="1"/>
      <c r="J30" s="6"/>
      <c r="K30" s="8" t="e">
        <v>#VALUE!</v>
      </c>
      <c r="L30" s="22"/>
    </row>
    <row r="31" spans="2:14" ht="39.950000000000003" customHeight="1" thickBot="1" x14ac:dyDescent="0.3">
      <c r="B31" s="61" t="s">
        <v>22</v>
      </c>
      <c r="C31" s="64" t="s">
        <v>42</v>
      </c>
      <c r="D31" s="28" t="s">
        <v>8</v>
      </c>
      <c r="E31" s="1">
        <f>E34+E36</f>
        <v>135348.25</v>
      </c>
      <c r="F31" s="1">
        <f t="shared" ref="F31:H31" si="19">F34+F36</f>
        <v>144489.78622000001</v>
      </c>
      <c r="G31" s="1">
        <f t="shared" si="19"/>
        <v>155954.89000000001</v>
      </c>
      <c r="H31" s="1">
        <f t="shared" si="19"/>
        <v>182954.674</v>
      </c>
      <c r="I31" s="1">
        <f t="shared" ref="I31:J31" si="20">I34+I36</f>
        <v>274780.79099000001</v>
      </c>
      <c r="J31" s="6">
        <f t="shared" si="20"/>
        <v>267523.59900000005</v>
      </c>
      <c r="K31" s="8">
        <f t="shared" ref="K31:K108" si="21">E31+F31+G31+H31+I31+J31</f>
        <v>1161051.99021</v>
      </c>
      <c r="L31" s="22"/>
      <c r="M31" s="9"/>
      <c r="N31" s="9"/>
    </row>
    <row r="32" spans="2:14" ht="39.950000000000003" customHeight="1" thickBot="1" x14ac:dyDescent="0.3">
      <c r="B32" s="62"/>
      <c r="C32" s="65"/>
      <c r="D32" s="29" t="s">
        <v>14</v>
      </c>
      <c r="E32" s="1">
        <f t="shared" ref="E32:J32" si="22">E33</f>
        <v>0</v>
      </c>
      <c r="F32" s="1">
        <f t="shared" si="22"/>
        <v>0</v>
      </c>
      <c r="G32" s="1">
        <f t="shared" si="22"/>
        <v>0</v>
      </c>
      <c r="H32" s="1">
        <f t="shared" si="22"/>
        <v>0</v>
      </c>
      <c r="I32" s="1">
        <f t="shared" si="22"/>
        <v>0</v>
      </c>
      <c r="J32" s="6">
        <f t="shared" si="22"/>
        <v>0</v>
      </c>
      <c r="K32" s="8">
        <f t="shared" si="21"/>
        <v>0</v>
      </c>
      <c r="L32" s="22"/>
      <c r="M32" s="9"/>
    </row>
    <row r="33" spans="2:13" ht="32.25" customHeight="1" thickBot="1" x14ac:dyDescent="0.3">
      <c r="B33" s="62"/>
      <c r="C33" s="65"/>
      <c r="D33" s="30" t="s">
        <v>37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6">
        <v>0</v>
      </c>
      <c r="K33" s="8">
        <f t="shared" si="21"/>
        <v>0</v>
      </c>
      <c r="L33" s="22"/>
      <c r="M33" s="9"/>
    </row>
    <row r="34" spans="2:13" ht="39.950000000000003" customHeight="1" thickBot="1" x14ac:dyDescent="0.3">
      <c r="B34" s="62"/>
      <c r="C34" s="65"/>
      <c r="D34" s="30" t="s">
        <v>13</v>
      </c>
      <c r="E34" s="1">
        <f t="shared" ref="E34:J34" si="23">E35</f>
        <v>61737.73</v>
      </c>
      <c r="F34" s="1">
        <f t="shared" si="23"/>
        <v>67882.38</v>
      </c>
      <c r="G34" s="1">
        <f t="shared" si="23"/>
        <v>67485.61</v>
      </c>
      <c r="H34" s="1">
        <f t="shared" si="23"/>
        <v>78937.983999999997</v>
      </c>
      <c r="I34" s="1">
        <f t="shared" si="23"/>
        <v>168201.30324000001</v>
      </c>
      <c r="J34" s="1">
        <f t="shared" si="23"/>
        <v>168201.30300000001</v>
      </c>
      <c r="K34" s="8">
        <f t="shared" si="21"/>
        <v>612446.31024000002</v>
      </c>
      <c r="L34" s="22"/>
    </row>
    <row r="35" spans="2:13" ht="39.950000000000003" customHeight="1" thickBot="1" x14ac:dyDescent="0.3">
      <c r="B35" s="62"/>
      <c r="C35" s="65"/>
      <c r="D35" s="30" t="s">
        <v>37</v>
      </c>
      <c r="E35" s="1">
        <v>61737.73</v>
      </c>
      <c r="F35" s="1">
        <v>67882.38</v>
      </c>
      <c r="G35" s="1">
        <v>67485.61</v>
      </c>
      <c r="H35" s="1">
        <v>78937.983999999997</v>
      </c>
      <c r="I35" s="1">
        <v>168201.30324000001</v>
      </c>
      <c r="J35" s="1">
        <v>168201.30300000001</v>
      </c>
      <c r="K35" s="8">
        <f t="shared" si="21"/>
        <v>612446.31024000002</v>
      </c>
      <c r="L35" s="22"/>
    </row>
    <row r="36" spans="2:13" ht="39.950000000000003" customHeight="1" thickBot="1" x14ac:dyDescent="0.3">
      <c r="B36" s="62"/>
      <c r="C36" s="65"/>
      <c r="D36" s="30" t="s">
        <v>12</v>
      </c>
      <c r="E36" s="1">
        <f t="shared" ref="E36:J36" si="24">E37</f>
        <v>73610.52</v>
      </c>
      <c r="F36" s="1">
        <f t="shared" si="24"/>
        <v>76607.406220000004</v>
      </c>
      <c r="G36" s="1">
        <f t="shared" si="24"/>
        <v>88469.28</v>
      </c>
      <c r="H36" s="1">
        <f t="shared" si="24"/>
        <v>104016.69</v>
      </c>
      <c r="I36" s="1">
        <f t="shared" si="24"/>
        <v>106579.48775</v>
      </c>
      <c r="J36" s="1">
        <f t="shared" si="24"/>
        <v>99322.296000000002</v>
      </c>
      <c r="K36" s="8">
        <f t="shared" si="21"/>
        <v>548605.67996999994</v>
      </c>
      <c r="L36" s="22"/>
    </row>
    <row r="37" spans="2:13" ht="39.950000000000003" customHeight="1" thickBot="1" x14ac:dyDescent="0.3">
      <c r="B37" s="63"/>
      <c r="C37" s="66"/>
      <c r="D37" s="30" t="s">
        <v>37</v>
      </c>
      <c r="E37" s="1">
        <v>73610.52</v>
      </c>
      <c r="F37" s="1">
        <v>76607.406220000004</v>
      </c>
      <c r="G37" s="1">
        <v>88469.28</v>
      </c>
      <c r="H37" s="1">
        <f>104016.69</f>
        <v>104016.69</v>
      </c>
      <c r="I37" s="1">
        <v>106579.48775</v>
      </c>
      <c r="J37" s="1">
        <v>99322.296000000002</v>
      </c>
      <c r="K37" s="8">
        <f t="shared" si="21"/>
        <v>548605.67996999994</v>
      </c>
      <c r="L37" s="22"/>
    </row>
    <row r="38" spans="2:13" ht="39.950000000000003" customHeight="1" thickBot="1" x14ac:dyDescent="0.3">
      <c r="B38" s="61" t="s">
        <v>20</v>
      </c>
      <c r="C38" s="52" t="s">
        <v>43</v>
      </c>
      <c r="D38" s="28" t="s">
        <v>8</v>
      </c>
      <c r="E38" s="1">
        <f>E39+E41+E43</f>
        <v>259184.12000000002</v>
      </c>
      <c r="F38" s="1">
        <f>F39+F41+F43</f>
        <v>489007.92323999997</v>
      </c>
      <c r="G38" s="1">
        <f>G40+G42+G44</f>
        <v>502790.64</v>
      </c>
      <c r="H38" s="1">
        <f t="shared" ref="H38:J38" si="25">H40+H42+H44</f>
        <v>570791.37699999998</v>
      </c>
      <c r="I38" s="31">
        <f t="shared" si="25"/>
        <v>348033.679</v>
      </c>
      <c r="J38" s="1">
        <f t="shared" si="25"/>
        <v>318538.91200000001</v>
      </c>
      <c r="K38" s="8">
        <f t="shared" si="21"/>
        <v>2488346.65124</v>
      </c>
      <c r="L38" s="22"/>
    </row>
    <row r="39" spans="2:13" ht="39.950000000000003" customHeight="1" thickBot="1" x14ac:dyDescent="0.3">
      <c r="B39" s="62"/>
      <c r="C39" s="53"/>
      <c r="D39" s="29" t="s">
        <v>14</v>
      </c>
      <c r="E39" s="1">
        <f t="shared" ref="E39:J39" si="26">E40</f>
        <v>16483.32</v>
      </c>
      <c r="F39" s="1">
        <f t="shared" si="26"/>
        <v>171825.16</v>
      </c>
      <c r="G39" s="1">
        <f t="shared" si="26"/>
        <v>175729.78</v>
      </c>
      <c r="H39" s="1">
        <f t="shared" si="26"/>
        <v>202190.39300000001</v>
      </c>
      <c r="I39" s="31">
        <f t="shared" si="26"/>
        <v>0</v>
      </c>
      <c r="J39" s="1">
        <f t="shared" si="26"/>
        <v>0</v>
      </c>
      <c r="K39" s="8">
        <f t="shared" si="21"/>
        <v>566228.65300000005</v>
      </c>
      <c r="L39" s="22"/>
    </row>
    <row r="40" spans="2:13" ht="39.950000000000003" customHeight="1" thickBot="1" x14ac:dyDescent="0.3">
      <c r="B40" s="62"/>
      <c r="C40" s="53"/>
      <c r="D40" s="30" t="s">
        <v>37</v>
      </c>
      <c r="E40" s="1">
        <v>16483.32</v>
      </c>
      <c r="F40" s="1">
        <v>171825.16</v>
      </c>
      <c r="G40" s="1">
        <v>175729.78</v>
      </c>
      <c r="H40" s="1">
        <v>202190.39300000001</v>
      </c>
      <c r="I40" s="31">
        <v>0</v>
      </c>
      <c r="J40" s="1">
        <v>0</v>
      </c>
      <c r="K40" s="8">
        <f t="shared" si="21"/>
        <v>566228.65300000005</v>
      </c>
      <c r="L40" s="22"/>
    </row>
    <row r="41" spans="2:13" ht="39.950000000000003" customHeight="1" thickBot="1" x14ac:dyDescent="0.3">
      <c r="B41" s="62"/>
      <c r="C41" s="53"/>
      <c r="D41" s="30" t="s">
        <v>13</v>
      </c>
      <c r="E41" s="1">
        <f t="shared" ref="E41:J41" si="27">E42</f>
        <v>157946.45000000001</v>
      </c>
      <c r="F41" s="1">
        <f t="shared" si="27"/>
        <v>215218.12718000001</v>
      </c>
      <c r="G41" s="1">
        <f t="shared" si="27"/>
        <v>217530.21</v>
      </c>
      <c r="H41" s="1">
        <f t="shared" si="27"/>
        <v>245324.82199999999</v>
      </c>
      <c r="I41" s="31">
        <f t="shared" si="27"/>
        <v>211947.443</v>
      </c>
      <c r="J41" s="1">
        <f t="shared" si="27"/>
        <v>212679.31099999999</v>
      </c>
      <c r="K41" s="8">
        <f t="shared" si="21"/>
        <v>1260646.3631799999</v>
      </c>
      <c r="L41" s="22"/>
    </row>
    <row r="42" spans="2:13" ht="39.950000000000003" customHeight="1" thickBot="1" x14ac:dyDescent="0.3">
      <c r="B42" s="62"/>
      <c r="C42" s="53"/>
      <c r="D42" s="30" t="s">
        <v>37</v>
      </c>
      <c r="E42" s="1">
        <v>157946.45000000001</v>
      </c>
      <c r="F42" s="1">
        <v>215218.12718000001</v>
      </c>
      <c r="G42" s="1">
        <v>217530.21</v>
      </c>
      <c r="H42" s="1">
        <v>245324.82199999999</v>
      </c>
      <c r="I42" s="31">
        <v>211947.443</v>
      </c>
      <c r="J42" s="1">
        <v>212679.31099999999</v>
      </c>
      <c r="K42" s="8">
        <f t="shared" si="21"/>
        <v>1260646.3631799999</v>
      </c>
      <c r="L42" s="22"/>
    </row>
    <row r="43" spans="2:13" ht="39.950000000000003" customHeight="1" thickBot="1" x14ac:dyDescent="0.3">
      <c r="B43" s="62"/>
      <c r="C43" s="53"/>
      <c r="D43" s="30" t="s">
        <v>12</v>
      </c>
      <c r="E43" s="1">
        <f t="shared" ref="E43:J43" si="28">E44</f>
        <v>84754.35</v>
      </c>
      <c r="F43" s="1">
        <f t="shared" si="28"/>
        <v>101964.63606</v>
      </c>
      <c r="G43" s="1">
        <f t="shared" si="28"/>
        <v>109530.65</v>
      </c>
      <c r="H43" s="1">
        <f t="shared" si="28"/>
        <v>123276.162</v>
      </c>
      <c r="I43" s="31">
        <f t="shared" si="28"/>
        <v>136086.236</v>
      </c>
      <c r="J43" s="1">
        <f t="shared" si="28"/>
        <v>105859.601</v>
      </c>
      <c r="K43" s="8">
        <f t="shared" si="21"/>
        <v>661471.63506000012</v>
      </c>
      <c r="L43" s="22"/>
    </row>
    <row r="44" spans="2:13" ht="39.950000000000003" customHeight="1" thickBot="1" x14ac:dyDescent="0.3">
      <c r="B44" s="63"/>
      <c r="C44" s="54"/>
      <c r="D44" s="30" t="s">
        <v>37</v>
      </c>
      <c r="E44" s="1">
        <v>84754.35</v>
      </c>
      <c r="F44" s="1">
        <v>101964.63606</v>
      </c>
      <c r="G44" s="1">
        <v>109530.65</v>
      </c>
      <c r="H44" s="1">
        <v>123276.162</v>
      </c>
      <c r="I44" s="31">
        <v>136086.236</v>
      </c>
      <c r="J44" s="1">
        <v>105859.601</v>
      </c>
      <c r="K44" s="8">
        <f t="shared" si="21"/>
        <v>661471.63506000012</v>
      </c>
      <c r="L44" s="22"/>
    </row>
    <row r="45" spans="2:13" ht="39.950000000000003" customHeight="1" thickBot="1" x14ac:dyDescent="0.3">
      <c r="B45" s="61" t="s">
        <v>21</v>
      </c>
      <c r="C45" s="52" t="s">
        <v>83</v>
      </c>
      <c r="D45" s="30" t="s">
        <v>8</v>
      </c>
      <c r="E45" s="1">
        <f t="shared" ref="E45:J45" si="29">E46+E48+E50</f>
        <v>2229.86</v>
      </c>
      <c r="F45" s="1">
        <f t="shared" si="29"/>
        <v>3132.92</v>
      </c>
      <c r="G45" s="1">
        <f t="shared" si="29"/>
        <v>3095.29</v>
      </c>
      <c r="H45" s="1">
        <f t="shared" si="29"/>
        <v>3046</v>
      </c>
      <c r="I45" s="1">
        <f t="shared" si="29"/>
        <v>2980.2276700000002</v>
      </c>
      <c r="J45" s="1">
        <f t="shared" si="29"/>
        <v>2980.2269999999999</v>
      </c>
      <c r="K45" s="8">
        <f t="shared" si="21"/>
        <v>17464.524669999999</v>
      </c>
      <c r="L45" s="22"/>
    </row>
    <row r="46" spans="2:13" ht="39.950000000000003" customHeight="1" thickBot="1" x14ac:dyDescent="0.3">
      <c r="B46" s="62"/>
      <c r="C46" s="53"/>
      <c r="D46" s="30" t="s">
        <v>14</v>
      </c>
      <c r="E46" s="1">
        <f t="shared" ref="E46:J46" si="30">E47</f>
        <v>0</v>
      </c>
      <c r="F46" s="1">
        <f t="shared" si="30"/>
        <v>0</v>
      </c>
      <c r="G46" s="1">
        <f t="shared" si="30"/>
        <v>0</v>
      </c>
      <c r="H46" s="1">
        <f t="shared" si="30"/>
        <v>0</v>
      </c>
      <c r="I46" s="1">
        <f t="shared" si="30"/>
        <v>0</v>
      </c>
      <c r="J46" s="1">
        <f t="shared" si="30"/>
        <v>0</v>
      </c>
      <c r="K46" s="8">
        <f t="shared" si="21"/>
        <v>0</v>
      </c>
      <c r="L46" s="22"/>
    </row>
    <row r="47" spans="2:13" ht="39.950000000000003" customHeight="1" thickBot="1" x14ac:dyDescent="0.3">
      <c r="B47" s="62"/>
      <c r="C47" s="53"/>
      <c r="D47" s="30" t="s">
        <v>37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8">
        <f t="shared" si="21"/>
        <v>0</v>
      </c>
      <c r="L47" s="22"/>
    </row>
    <row r="48" spans="2:13" ht="39.950000000000003" customHeight="1" thickBot="1" x14ac:dyDescent="0.3">
      <c r="B48" s="62"/>
      <c r="C48" s="53"/>
      <c r="D48" s="30" t="s">
        <v>13</v>
      </c>
      <c r="E48" s="1">
        <f t="shared" ref="E48:J48" si="31">E49</f>
        <v>0</v>
      </c>
      <c r="F48" s="1">
        <f t="shared" si="31"/>
        <v>3132.92</v>
      </c>
      <c r="G48" s="1">
        <f t="shared" si="31"/>
        <v>3095.29</v>
      </c>
      <c r="H48" s="1">
        <f t="shared" si="31"/>
        <v>3046</v>
      </c>
      <c r="I48" s="1">
        <f t="shared" si="31"/>
        <v>2980.2276700000002</v>
      </c>
      <c r="J48" s="1">
        <f t="shared" si="31"/>
        <v>2980.2269999999999</v>
      </c>
      <c r="K48" s="8">
        <f t="shared" si="21"/>
        <v>15234.664669999998</v>
      </c>
      <c r="L48" s="22"/>
    </row>
    <row r="49" spans="2:12" ht="39.950000000000003" customHeight="1" thickBot="1" x14ac:dyDescent="0.3">
      <c r="B49" s="62"/>
      <c r="C49" s="53"/>
      <c r="D49" s="30" t="s">
        <v>37</v>
      </c>
      <c r="E49" s="1">
        <v>0</v>
      </c>
      <c r="F49" s="1">
        <v>3132.92</v>
      </c>
      <c r="G49" s="1">
        <v>3095.29</v>
      </c>
      <c r="H49" s="1">
        <v>3046</v>
      </c>
      <c r="I49" s="1">
        <v>2980.2276700000002</v>
      </c>
      <c r="J49" s="1">
        <v>2980.2269999999999</v>
      </c>
      <c r="K49" s="8">
        <f t="shared" si="21"/>
        <v>15234.664669999998</v>
      </c>
      <c r="L49" s="22"/>
    </row>
    <row r="50" spans="2:12" ht="39.950000000000003" customHeight="1" thickBot="1" x14ac:dyDescent="0.3">
      <c r="B50" s="62"/>
      <c r="C50" s="53"/>
      <c r="D50" s="30" t="s">
        <v>12</v>
      </c>
      <c r="E50" s="1">
        <f t="shared" ref="E50:J50" si="32">E51</f>
        <v>2229.86</v>
      </c>
      <c r="F50" s="1">
        <f t="shared" si="32"/>
        <v>0</v>
      </c>
      <c r="G50" s="1">
        <f t="shared" si="32"/>
        <v>0</v>
      </c>
      <c r="H50" s="1">
        <f t="shared" si="32"/>
        <v>0</v>
      </c>
      <c r="I50" s="1">
        <f t="shared" si="32"/>
        <v>0</v>
      </c>
      <c r="J50" s="1">
        <f t="shared" si="32"/>
        <v>0</v>
      </c>
      <c r="K50" s="8">
        <f t="shared" si="21"/>
        <v>2229.86</v>
      </c>
      <c r="L50" s="22"/>
    </row>
    <row r="51" spans="2:12" ht="39.950000000000003" customHeight="1" thickBot="1" x14ac:dyDescent="0.3">
      <c r="B51" s="63"/>
      <c r="C51" s="54"/>
      <c r="D51" s="30" t="s">
        <v>37</v>
      </c>
      <c r="E51" s="1">
        <v>2229.86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8">
        <f t="shared" si="21"/>
        <v>2229.86</v>
      </c>
      <c r="L51" s="22"/>
    </row>
    <row r="52" spans="2:12" ht="39.950000000000003" customHeight="1" thickBot="1" x14ac:dyDescent="0.3">
      <c r="B52" s="55" t="s">
        <v>84</v>
      </c>
      <c r="C52" s="52" t="s">
        <v>44</v>
      </c>
      <c r="D52" s="28" t="s">
        <v>8</v>
      </c>
      <c r="E52" s="1">
        <f>E53+E55+E57</f>
        <v>710.15</v>
      </c>
      <c r="F52" s="1">
        <f t="shared" ref="F52:J52" si="33">F53+F55+F57</f>
        <v>0</v>
      </c>
      <c r="G52" s="1">
        <f t="shared" si="33"/>
        <v>0</v>
      </c>
      <c r="H52" s="1">
        <f t="shared" si="33"/>
        <v>0</v>
      </c>
      <c r="I52" s="1">
        <f t="shared" si="33"/>
        <v>0</v>
      </c>
      <c r="J52" s="1">
        <f t="shared" si="33"/>
        <v>0</v>
      </c>
      <c r="K52" s="8">
        <v>865.18</v>
      </c>
      <c r="L52" s="22"/>
    </row>
    <row r="53" spans="2:12" ht="39.950000000000003" customHeight="1" thickBot="1" x14ac:dyDescent="0.3">
      <c r="B53" s="56"/>
      <c r="C53" s="53"/>
      <c r="D53" s="30" t="s">
        <v>14</v>
      </c>
      <c r="E53" s="1">
        <f>E54</f>
        <v>0</v>
      </c>
      <c r="F53" s="1">
        <f t="shared" ref="F53:J53" si="34">F54</f>
        <v>0</v>
      </c>
      <c r="G53" s="1">
        <f t="shared" si="34"/>
        <v>0</v>
      </c>
      <c r="H53" s="1">
        <f t="shared" si="34"/>
        <v>0</v>
      </c>
      <c r="I53" s="1">
        <f t="shared" si="34"/>
        <v>0</v>
      </c>
      <c r="J53" s="1">
        <f t="shared" si="34"/>
        <v>0</v>
      </c>
      <c r="K53" s="8">
        <v>0</v>
      </c>
      <c r="L53" s="22"/>
    </row>
    <row r="54" spans="2:12" ht="39.950000000000003" customHeight="1" thickBot="1" x14ac:dyDescent="0.3">
      <c r="B54" s="56"/>
      <c r="C54" s="53"/>
      <c r="D54" s="30" t="s">
        <v>37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8">
        <v>0</v>
      </c>
      <c r="L54" s="22"/>
    </row>
    <row r="55" spans="2:12" ht="39.950000000000003" customHeight="1" thickBot="1" x14ac:dyDescent="0.3">
      <c r="B55" s="56"/>
      <c r="C55" s="53"/>
      <c r="D55" s="30" t="s">
        <v>13</v>
      </c>
      <c r="E55" s="1">
        <f>E56</f>
        <v>674.64</v>
      </c>
      <c r="F55" s="1">
        <f t="shared" ref="F55:J55" si="35">F56</f>
        <v>0</v>
      </c>
      <c r="G55" s="1">
        <f t="shared" si="35"/>
        <v>0</v>
      </c>
      <c r="H55" s="1">
        <f t="shared" si="35"/>
        <v>0</v>
      </c>
      <c r="I55" s="1">
        <f t="shared" si="35"/>
        <v>0</v>
      </c>
      <c r="J55" s="1">
        <f t="shared" si="35"/>
        <v>0</v>
      </c>
      <c r="K55" s="8">
        <v>821.92</v>
      </c>
      <c r="L55" s="22"/>
    </row>
    <row r="56" spans="2:12" ht="39.950000000000003" customHeight="1" thickBot="1" x14ac:dyDescent="0.3">
      <c r="B56" s="56"/>
      <c r="C56" s="53"/>
      <c r="D56" s="30" t="s">
        <v>37</v>
      </c>
      <c r="E56" s="1">
        <v>674.64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8">
        <v>821.92</v>
      </c>
      <c r="L56" s="22"/>
    </row>
    <row r="57" spans="2:12" ht="39.950000000000003" customHeight="1" thickBot="1" x14ac:dyDescent="0.3">
      <c r="B57" s="56"/>
      <c r="C57" s="53"/>
      <c r="D57" s="30" t="s">
        <v>12</v>
      </c>
      <c r="E57" s="1">
        <f>E58</f>
        <v>35.51</v>
      </c>
      <c r="F57" s="1">
        <f t="shared" ref="F57:J57" si="36">F58</f>
        <v>0</v>
      </c>
      <c r="G57" s="1">
        <f t="shared" si="36"/>
        <v>0</v>
      </c>
      <c r="H57" s="1">
        <f t="shared" si="36"/>
        <v>0</v>
      </c>
      <c r="I57" s="1">
        <f t="shared" si="36"/>
        <v>0</v>
      </c>
      <c r="J57" s="1">
        <f t="shared" si="36"/>
        <v>0</v>
      </c>
      <c r="K57" s="8">
        <v>43.26</v>
      </c>
      <c r="L57" s="22"/>
    </row>
    <row r="58" spans="2:12" ht="39.950000000000003" customHeight="1" thickBot="1" x14ac:dyDescent="0.3">
      <c r="B58" s="57"/>
      <c r="C58" s="54"/>
      <c r="D58" s="30" t="s">
        <v>37</v>
      </c>
      <c r="E58" s="1">
        <v>35.51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8">
        <v>43.26</v>
      </c>
      <c r="L58" s="22"/>
    </row>
    <row r="59" spans="2:12" ht="39.950000000000003" customHeight="1" thickBot="1" x14ac:dyDescent="0.3">
      <c r="B59" s="55" t="s">
        <v>23</v>
      </c>
      <c r="C59" s="52" t="s">
        <v>52</v>
      </c>
      <c r="D59" s="28" t="s">
        <v>8</v>
      </c>
      <c r="E59" s="1">
        <f t="shared" ref="E59:H59" si="37">E60+E62+E64</f>
        <v>0</v>
      </c>
      <c r="F59" s="1">
        <f t="shared" si="37"/>
        <v>0</v>
      </c>
      <c r="G59" s="1">
        <f t="shared" si="37"/>
        <v>0</v>
      </c>
      <c r="H59" s="1">
        <f t="shared" si="37"/>
        <v>0</v>
      </c>
      <c r="I59" s="1">
        <f t="shared" ref="I59:J59" si="38">I60+I62+I64</f>
        <v>0</v>
      </c>
      <c r="J59" s="1">
        <f t="shared" si="38"/>
        <v>0</v>
      </c>
      <c r="K59" s="8"/>
      <c r="L59" s="22"/>
    </row>
    <row r="60" spans="2:12" ht="39.950000000000003" customHeight="1" thickBot="1" x14ac:dyDescent="0.3">
      <c r="B60" s="56"/>
      <c r="C60" s="53"/>
      <c r="D60" s="29" t="s">
        <v>14</v>
      </c>
      <c r="E60" s="1">
        <f t="shared" ref="E60:J60" si="39">E61</f>
        <v>0</v>
      </c>
      <c r="F60" s="1">
        <f t="shared" si="39"/>
        <v>0</v>
      </c>
      <c r="G60" s="1">
        <f t="shared" si="39"/>
        <v>0</v>
      </c>
      <c r="H60" s="1">
        <f t="shared" si="39"/>
        <v>0</v>
      </c>
      <c r="I60" s="1">
        <f t="shared" si="39"/>
        <v>0</v>
      </c>
      <c r="J60" s="1">
        <f t="shared" si="39"/>
        <v>0</v>
      </c>
      <c r="K60" s="8"/>
      <c r="L60" s="22"/>
    </row>
    <row r="61" spans="2:12" ht="39.950000000000003" customHeight="1" thickBot="1" x14ac:dyDescent="0.3">
      <c r="B61" s="56"/>
      <c r="C61" s="53"/>
      <c r="D61" s="30" t="s">
        <v>37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8"/>
      <c r="L61" s="22"/>
    </row>
    <row r="62" spans="2:12" ht="39.950000000000003" customHeight="1" thickBot="1" x14ac:dyDescent="0.3">
      <c r="B62" s="56"/>
      <c r="C62" s="53"/>
      <c r="D62" s="30" t="s">
        <v>13</v>
      </c>
      <c r="E62" s="1">
        <f t="shared" ref="E62:J62" si="40">E63</f>
        <v>0</v>
      </c>
      <c r="F62" s="1">
        <f t="shared" si="40"/>
        <v>0</v>
      </c>
      <c r="G62" s="1">
        <f t="shared" si="40"/>
        <v>0</v>
      </c>
      <c r="H62" s="1">
        <f t="shared" si="40"/>
        <v>0</v>
      </c>
      <c r="I62" s="1">
        <f t="shared" si="40"/>
        <v>0</v>
      </c>
      <c r="J62" s="1">
        <f t="shared" si="40"/>
        <v>0</v>
      </c>
      <c r="K62" s="8"/>
      <c r="L62" s="22"/>
    </row>
    <row r="63" spans="2:12" ht="39.950000000000003" customHeight="1" thickBot="1" x14ac:dyDescent="0.3">
      <c r="B63" s="56"/>
      <c r="C63" s="53"/>
      <c r="D63" s="30" t="s">
        <v>37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8"/>
      <c r="L63" s="22"/>
    </row>
    <row r="64" spans="2:12" ht="39.950000000000003" customHeight="1" thickBot="1" x14ac:dyDescent="0.3">
      <c r="B64" s="56"/>
      <c r="C64" s="53"/>
      <c r="D64" s="30" t="s">
        <v>12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8"/>
      <c r="L64" s="22"/>
    </row>
    <row r="65" spans="2:16" ht="39.950000000000003" customHeight="1" thickBot="1" x14ac:dyDescent="0.3">
      <c r="B65" s="57"/>
      <c r="C65" s="54"/>
      <c r="D65" s="33" t="s">
        <v>37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8"/>
      <c r="L65" s="22"/>
    </row>
    <row r="66" spans="2:16" ht="39.950000000000003" customHeight="1" thickBot="1" x14ac:dyDescent="0.3">
      <c r="B66" s="58" t="s">
        <v>24</v>
      </c>
      <c r="C66" s="52" t="s">
        <v>45</v>
      </c>
      <c r="D66" s="35" t="s">
        <v>8</v>
      </c>
      <c r="E66" s="2">
        <f t="shared" ref="E66:H66" si="41">E67+E69+E71</f>
        <v>0</v>
      </c>
      <c r="F66" s="21">
        <f t="shared" si="41"/>
        <v>0</v>
      </c>
      <c r="G66" s="2">
        <f t="shared" si="41"/>
        <v>0</v>
      </c>
      <c r="H66" s="2">
        <f t="shared" si="41"/>
        <v>1013.18</v>
      </c>
      <c r="I66" s="21">
        <f t="shared" ref="I66:J66" si="42">I67+I69+I71</f>
        <v>9850</v>
      </c>
      <c r="J66" s="2">
        <f t="shared" si="42"/>
        <v>0</v>
      </c>
      <c r="K66" s="10">
        <f t="shared" ref="K66:K72" si="43">E66+F66+G66+H66+I66+J66</f>
        <v>10863.18</v>
      </c>
      <c r="L66" s="23"/>
    </row>
    <row r="67" spans="2:16" ht="39.950000000000003" customHeight="1" thickBot="1" x14ac:dyDescent="0.3">
      <c r="B67" s="59"/>
      <c r="C67" s="53"/>
      <c r="D67" s="36" t="s">
        <v>14</v>
      </c>
      <c r="E67" s="2">
        <f t="shared" ref="E67:J67" si="44">E68</f>
        <v>0</v>
      </c>
      <c r="F67" s="37">
        <f t="shared" si="44"/>
        <v>0</v>
      </c>
      <c r="G67" s="2">
        <f t="shared" si="44"/>
        <v>0</v>
      </c>
      <c r="H67" s="2">
        <f t="shared" si="44"/>
        <v>0</v>
      </c>
      <c r="I67" s="2">
        <f t="shared" si="44"/>
        <v>0</v>
      </c>
      <c r="J67" s="3">
        <f t="shared" si="44"/>
        <v>0</v>
      </c>
      <c r="K67" s="10">
        <f t="shared" si="43"/>
        <v>0</v>
      </c>
      <c r="L67" s="23"/>
      <c r="P67" s="9"/>
    </row>
    <row r="68" spans="2:16" ht="39.950000000000003" customHeight="1" thickBot="1" x14ac:dyDescent="0.3">
      <c r="B68" s="59"/>
      <c r="C68" s="53"/>
      <c r="D68" s="36" t="s">
        <v>37</v>
      </c>
      <c r="E68" s="2">
        <v>0</v>
      </c>
      <c r="F68" s="37">
        <v>0</v>
      </c>
      <c r="G68" s="2">
        <v>0</v>
      </c>
      <c r="H68" s="2">
        <v>0</v>
      </c>
      <c r="I68" s="2">
        <v>0</v>
      </c>
      <c r="J68" s="3">
        <v>0</v>
      </c>
      <c r="K68" s="10">
        <f t="shared" si="43"/>
        <v>0</v>
      </c>
      <c r="L68" s="23"/>
    </row>
    <row r="69" spans="2:16" ht="39.950000000000003" customHeight="1" thickBot="1" x14ac:dyDescent="0.3">
      <c r="B69" s="59"/>
      <c r="C69" s="53"/>
      <c r="D69" s="38" t="s">
        <v>13</v>
      </c>
      <c r="E69" s="2">
        <f t="shared" ref="E69:J69" si="45">E70</f>
        <v>0</v>
      </c>
      <c r="F69" s="37">
        <f t="shared" si="45"/>
        <v>0</v>
      </c>
      <c r="G69" s="2">
        <f t="shared" si="45"/>
        <v>0</v>
      </c>
      <c r="H69" s="2">
        <f t="shared" si="45"/>
        <v>0</v>
      </c>
      <c r="I69" s="2">
        <f t="shared" si="45"/>
        <v>807.5</v>
      </c>
      <c r="J69" s="3">
        <f t="shared" si="45"/>
        <v>0</v>
      </c>
      <c r="K69" s="10">
        <f t="shared" si="43"/>
        <v>807.5</v>
      </c>
      <c r="L69" s="23"/>
    </row>
    <row r="70" spans="2:16" ht="39.950000000000003" customHeight="1" thickBot="1" x14ac:dyDescent="0.3">
      <c r="B70" s="59"/>
      <c r="C70" s="53"/>
      <c r="D70" s="39" t="s">
        <v>37</v>
      </c>
      <c r="E70" s="2">
        <v>0</v>
      </c>
      <c r="F70" s="37">
        <v>0</v>
      </c>
      <c r="G70" s="2">
        <v>0</v>
      </c>
      <c r="H70" s="2">
        <v>0</v>
      </c>
      <c r="I70" s="2">
        <v>807.5</v>
      </c>
      <c r="J70" s="3">
        <v>0</v>
      </c>
      <c r="K70" s="10">
        <f t="shared" si="43"/>
        <v>807.5</v>
      </c>
      <c r="L70" s="23"/>
    </row>
    <row r="71" spans="2:16" ht="39.950000000000003" customHeight="1" thickBot="1" x14ac:dyDescent="0.3">
      <c r="B71" s="59"/>
      <c r="C71" s="53"/>
      <c r="D71" s="38" t="s">
        <v>12</v>
      </c>
      <c r="E71" s="2">
        <f t="shared" ref="E71:J71" si="46">E72</f>
        <v>0</v>
      </c>
      <c r="F71" s="37">
        <f t="shared" si="46"/>
        <v>0</v>
      </c>
      <c r="G71" s="2">
        <f t="shared" si="46"/>
        <v>0</v>
      </c>
      <c r="H71" s="2">
        <f t="shared" si="46"/>
        <v>1013.18</v>
      </c>
      <c r="I71" s="2">
        <f t="shared" si="46"/>
        <v>9042.5</v>
      </c>
      <c r="J71" s="3">
        <f t="shared" si="46"/>
        <v>0</v>
      </c>
      <c r="K71" s="10">
        <f t="shared" si="43"/>
        <v>10055.68</v>
      </c>
      <c r="L71" s="23"/>
    </row>
    <row r="72" spans="2:16" ht="39.950000000000003" customHeight="1" thickBot="1" x14ac:dyDescent="0.3">
      <c r="B72" s="59"/>
      <c r="C72" s="53"/>
      <c r="D72" s="39" t="s">
        <v>37</v>
      </c>
      <c r="E72" s="4">
        <v>0</v>
      </c>
      <c r="F72" s="40">
        <v>0</v>
      </c>
      <c r="G72" s="4">
        <v>0</v>
      </c>
      <c r="H72" s="4">
        <v>1013.18</v>
      </c>
      <c r="I72" s="4">
        <v>9042.5</v>
      </c>
      <c r="J72" s="5">
        <v>0</v>
      </c>
      <c r="K72" s="11">
        <f t="shared" si="43"/>
        <v>10055.68</v>
      </c>
      <c r="L72" s="24"/>
    </row>
    <row r="73" spans="2:16" ht="39.950000000000003" customHeight="1" thickBot="1" x14ac:dyDescent="0.3">
      <c r="B73" s="70" t="s">
        <v>25</v>
      </c>
      <c r="C73" s="67" t="s">
        <v>46</v>
      </c>
      <c r="D73" s="39" t="s">
        <v>8</v>
      </c>
      <c r="E73" s="41">
        <f>E74+E76+E78</f>
        <v>18242.226739999998</v>
      </c>
      <c r="F73" s="41">
        <f>F74+F76+F78</f>
        <v>18032.948110000001</v>
      </c>
      <c r="G73" s="41">
        <f t="shared" ref="G73:J73" si="47">G74+G76+G78</f>
        <v>21030.04</v>
      </c>
      <c r="H73" s="41">
        <f t="shared" si="47"/>
        <v>21643.440000000002</v>
      </c>
      <c r="I73" s="41">
        <f t="shared" si="47"/>
        <v>22049.100439999998</v>
      </c>
      <c r="J73" s="41">
        <f t="shared" si="47"/>
        <v>20174.541000000001</v>
      </c>
      <c r="K73" s="10">
        <f t="shared" ref="K73:K79" si="48">E52+F52+G52+H52+I52+J52</f>
        <v>710.15</v>
      </c>
      <c r="L73" s="23"/>
    </row>
    <row r="74" spans="2:16" ht="39.950000000000003" customHeight="1" thickBot="1" x14ac:dyDescent="0.3">
      <c r="B74" s="71"/>
      <c r="C74" s="68"/>
      <c r="D74" s="39" t="s">
        <v>14</v>
      </c>
      <c r="E74" s="42">
        <f>E75</f>
        <v>16290.30848</v>
      </c>
      <c r="F74" s="42">
        <f t="shared" ref="F74:J74" si="49">F75</f>
        <v>16274.742</v>
      </c>
      <c r="G74" s="42">
        <f t="shared" si="49"/>
        <v>18979.61</v>
      </c>
      <c r="H74" s="42">
        <f t="shared" si="49"/>
        <v>19533.21</v>
      </c>
      <c r="I74" s="42">
        <f t="shared" si="49"/>
        <v>19899.314439999998</v>
      </c>
      <c r="J74" s="42">
        <f t="shared" si="49"/>
        <v>18015.866000000002</v>
      </c>
      <c r="K74" s="10">
        <f t="shared" si="48"/>
        <v>0</v>
      </c>
      <c r="L74" s="23"/>
    </row>
    <row r="75" spans="2:16" ht="39.950000000000003" customHeight="1" thickBot="1" x14ac:dyDescent="0.3">
      <c r="B75" s="71"/>
      <c r="C75" s="68"/>
      <c r="D75" s="39" t="s">
        <v>37</v>
      </c>
      <c r="E75" s="5">
        <v>16290.30848</v>
      </c>
      <c r="F75" s="4">
        <f>16103.422+171.32</f>
        <v>16274.742</v>
      </c>
      <c r="G75" s="4">
        <v>18979.61</v>
      </c>
      <c r="H75" s="4">
        <v>19533.21</v>
      </c>
      <c r="I75" s="4">
        <v>19899.314439999998</v>
      </c>
      <c r="J75" s="4">
        <v>18015.866000000002</v>
      </c>
      <c r="K75" s="10">
        <f t="shared" si="48"/>
        <v>0</v>
      </c>
      <c r="L75" s="23"/>
    </row>
    <row r="76" spans="2:16" ht="39.950000000000003" customHeight="1" thickBot="1" x14ac:dyDescent="0.3">
      <c r="B76" s="71"/>
      <c r="C76" s="68"/>
      <c r="D76" s="39" t="s">
        <v>13</v>
      </c>
      <c r="E76" s="2">
        <f>E77</f>
        <v>1039.80692</v>
      </c>
      <c r="F76" s="2">
        <f>F77</f>
        <v>856.55870000000004</v>
      </c>
      <c r="G76" s="2">
        <f t="shared" ref="G76:J76" si="50">G77</f>
        <v>998.93</v>
      </c>
      <c r="H76" s="2">
        <f t="shared" si="50"/>
        <v>1028.06</v>
      </c>
      <c r="I76" s="2">
        <f t="shared" si="50"/>
        <v>1047.3320000000001</v>
      </c>
      <c r="J76" s="2">
        <f t="shared" si="50"/>
        <v>1149.9480000000001</v>
      </c>
      <c r="K76" s="10">
        <f t="shared" si="48"/>
        <v>674.64</v>
      </c>
      <c r="L76" s="23"/>
    </row>
    <row r="77" spans="2:16" ht="39.950000000000003" customHeight="1" thickBot="1" x14ac:dyDescent="0.3">
      <c r="B77" s="71"/>
      <c r="C77" s="68"/>
      <c r="D77" s="39" t="s">
        <v>37</v>
      </c>
      <c r="E77" s="4">
        <v>1039.80692</v>
      </c>
      <c r="F77" s="4">
        <f>1027.8787-171.32</f>
        <v>856.55870000000004</v>
      </c>
      <c r="G77" s="4">
        <v>998.93</v>
      </c>
      <c r="H77" s="4">
        <v>1028.06</v>
      </c>
      <c r="I77" s="4">
        <v>1047.3320000000001</v>
      </c>
      <c r="J77" s="4">
        <v>1149.9480000000001</v>
      </c>
      <c r="K77" s="10">
        <f t="shared" si="48"/>
        <v>674.64</v>
      </c>
      <c r="L77" s="23"/>
    </row>
    <row r="78" spans="2:16" ht="39.950000000000003" customHeight="1" thickBot="1" x14ac:dyDescent="0.3">
      <c r="B78" s="71"/>
      <c r="C78" s="68"/>
      <c r="D78" s="39" t="s">
        <v>12</v>
      </c>
      <c r="E78" s="2">
        <f t="shared" ref="E78:J78" si="51">E79</f>
        <v>912.11134000000004</v>
      </c>
      <c r="F78" s="2">
        <f>F79</f>
        <v>901.64741000000004</v>
      </c>
      <c r="G78" s="2">
        <f t="shared" si="51"/>
        <v>1051.5</v>
      </c>
      <c r="H78" s="2">
        <f t="shared" si="51"/>
        <v>1082.17</v>
      </c>
      <c r="I78" s="2">
        <f t="shared" si="51"/>
        <v>1102.454</v>
      </c>
      <c r="J78" s="2">
        <f t="shared" si="51"/>
        <v>1008.727</v>
      </c>
      <c r="K78" s="10">
        <f t="shared" si="48"/>
        <v>35.51</v>
      </c>
      <c r="L78" s="23"/>
    </row>
    <row r="79" spans="2:16" ht="39.950000000000003" customHeight="1" thickBot="1" x14ac:dyDescent="0.3">
      <c r="B79" s="72"/>
      <c r="C79" s="69"/>
      <c r="D79" s="39" t="s">
        <v>37</v>
      </c>
      <c r="E79" s="6">
        <v>912.11134000000004</v>
      </c>
      <c r="F79" s="6">
        <v>901.64741000000004</v>
      </c>
      <c r="G79" s="6">
        <v>1051.5</v>
      </c>
      <c r="H79" s="6">
        <v>1082.17</v>
      </c>
      <c r="I79" s="6">
        <v>1102.454</v>
      </c>
      <c r="J79" s="6">
        <v>1008.727</v>
      </c>
      <c r="K79" s="10">
        <f t="shared" si="48"/>
        <v>35.51</v>
      </c>
      <c r="L79" s="23"/>
    </row>
    <row r="80" spans="2:16" ht="39.950000000000003" customHeight="1" thickBot="1" x14ac:dyDescent="0.3">
      <c r="B80" s="55" t="s">
        <v>38</v>
      </c>
      <c r="C80" s="52" t="s">
        <v>61</v>
      </c>
      <c r="D80" s="43" t="s">
        <v>8</v>
      </c>
      <c r="E80" s="3">
        <f>E81+E83+E85</f>
        <v>852.5</v>
      </c>
      <c r="F80" s="3">
        <f t="shared" ref="F80:J80" si="52">F81+F83+F85</f>
        <v>1262.25</v>
      </c>
      <c r="G80" s="3">
        <f t="shared" si="52"/>
        <v>1486.8</v>
      </c>
      <c r="H80" s="3">
        <f t="shared" si="52"/>
        <v>1789.7</v>
      </c>
      <c r="I80" s="3">
        <f t="shared" si="52"/>
        <v>0</v>
      </c>
      <c r="J80" s="3">
        <f t="shared" si="52"/>
        <v>0</v>
      </c>
      <c r="K80" s="8">
        <v>852.5</v>
      </c>
      <c r="L80" s="22"/>
    </row>
    <row r="81" spans="2:12" ht="39.950000000000003" customHeight="1" thickBot="1" x14ac:dyDescent="0.3">
      <c r="B81" s="56"/>
      <c r="C81" s="53"/>
      <c r="D81" s="30" t="s">
        <v>14</v>
      </c>
      <c r="E81" s="1">
        <f>E82</f>
        <v>0</v>
      </c>
      <c r="F81" s="1">
        <f t="shared" ref="F81:J81" si="53">F82</f>
        <v>0</v>
      </c>
      <c r="G81" s="1">
        <f t="shared" si="53"/>
        <v>0</v>
      </c>
      <c r="H81" s="1">
        <f t="shared" si="53"/>
        <v>0</v>
      </c>
      <c r="I81" s="1">
        <f t="shared" si="53"/>
        <v>0</v>
      </c>
      <c r="J81" s="1">
        <f t="shared" si="53"/>
        <v>0</v>
      </c>
      <c r="K81" s="8">
        <v>0</v>
      </c>
      <c r="L81" s="22"/>
    </row>
    <row r="82" spans="2:12" ht="39.950000000000003" customHeight="1" thickBot="1" x14ac:dyDescent="0.3">
      <c r="B82" s="56"/>
      <c r="C82" s="53"/>
      <c r="D82" s="30" t="s">
        <v>37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8">
        <v>0</v>
      </c>
      <c r="L82" s="22"/>
    </row>
    <row r="83" spans="2:12" ht="39.950000000000003" customHeight="1" thickBot="1" x14ac:dyDescent="0.3">
      <c r="B83" s="56"/>
      <c r="C83" s="53"/>
      <c r="D83" s="30" t="s">
        <v>13</v>
      </c>
      <c r="E83" s="1">
        <f>E84</f>
        <v>852.5</v>
      </c>
      <c r="F83" s="1">
        <f t="shared" ref="F83:J83" si="54">F84</f>
        <v>1262.25</v>
      </c>
      <c r="G83" s="1">
        <f t="shared" si="54"/>
        <v>1486.8</v>
      </c>
      <c r="H83" s="1">
        <f t="shared" si="54"/>
        <v>1789.7</v>
      </c>
      <c r="I83" s="1">
        <f t="shared" si="54"/>
        <v>0</v>
      </c>
      <c r="J83" s="1">
        <f t="shared" si="54"/>
        <v>0</v>
      </c>
      <c r="K83" s="8">
        <v>852.5</v>
      </c>
      <c r="L83" s="22"/>
    </row>
    <row r="84" spans="2:12" ht="39.950000000000003" customHeight="1" thickBot="1" x14ac:dyDescent="0.3">
      <c r="B84" s="56"/>
      <c r="C84" s="53"/>
      <c r="D84" s="30" t="s">
        <v>37</v>
      </c>
      <c r="E84" s="1">
        <v>852.5</v>
      </c>
      <c r="F84" s="1">
        <v>1262.25</v>
      </c>
      <c r="G84" s="1">
        <v>1486.8</v>
      </c>
      <c r="H84" s="1">
        <v>1789.7</v>
      </c>
      <c r="I84" s="1">
        <v>0</v>
      </c>
      <c r="J84" s="1">
        <v>0</v>
      </c>
      <c r="K84" s="8">
        <v>852.5</v>
      </c>
      <c r="L84" s="22"/>
    </row>
    <row r="85" spans="2:12" ht="39.950000000000003" customHeight="1" thickBot="1" x14ac:dyDescent="0.3">
      <c r="B85" s="56"/>
      <c r="C85" s="53"/>
      <c r="D85" s="30" t="s">
        <v>12</v>
      </c>
      <c r="E85" s="1">
        <f>E86</f>
        <v>0</v>
      </c>
      <c r="F85" s="1">
        <f t="shared" ref="F85:J85" si="55">F86</f>
        <v>0</v>
      </c>
      <c r="G85" s="1">
        <f t="shared" si="55"/>
        <v>0</v>
      </c>
      <c r="H85" s="1">
        <f t="shared" si="55"/>
        <v>0</v>
      </c>
      <c r="I85" s="1">
        <f t="shared" si="55"/>
        <v>0</v>
      </c>
      <c r="J85" s="1">
        <f t="shared" si="55"/>
        <v>0</v>
      </c>
      <c r="K85" s="8">
        <v>0</v>
      </c>
      <c r="L85" s="22"/>
    </row>
    <row r="86" spans="2:12" ht="39.950000000000003" customHeight="1" thickBot="1" x14ac:dyDescent="0.3">
      <c r="B86" s="57"/>
      <c r="C86" s="54"/>
      <c r="D86" s="30" t="s">
        <v>37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8">
        <v>0</v>
      </c>
      <c r="L86" s="22"/>
    </row>
    <row r="87" spans="2:12" ht="39.950000000000003" customHeight="1" thickBot="1" x14ac:dyDescent="0.3">
      <c r="B87" s="56" t="s">
        <v>39</v>
      </c>
      <c r="C87" s="52" t="s">
        <v>74</v>
      </c>
      <c r="D87" s="28" t="s">
        <v>8</v>
      </c>
      <c r="E87" s="1">
        <f>E88+E90+E92</f>
        <v>13462.32</v>
      </c>
      <c r="F87" s="1">
        <f>F88+F90+F92</f>
        <v>5191.6899999999996</v>
      </c>
      <c r="G87" s="1">
        <f t="shared" ref="G87:J87" si="56">G88+G90+G92</f>
        <v>0</v>
      </c>
      <c r="H87" s="1">
        <f t="shared" si="56"/>
        <v>2000.24</v>
      </c>
      <c r="I87" s="1">
        <f t="shared" si="56"/>
        <v>0</v>
      </c>
      <c r="J87" s="1">
        <f t="shared" si="56"/>
        <v>0</v>
      </c>
      <c r="K87" s="8">
        <f t="shared" ref="K87:K107" si="57">E87+F87+G87+H87+I87+J87</f>
        <v>20654.25</v>
      </c>
      <c r="L87" s="22"/>
    </row>
    <row r="88" spans="2:12" ht="39.950000000000003" customHeight="1" thickBot="1" x14ac:dyDescent="0.3">
      <c r="B88" s="56"/>
      <c r="C88" s="53"/>
      <c r="D88" s="29" t="s">
        <v>14</v>
      </c>
      <c r="E88" s="1">
        <f t="shared" ref="E88:J88" si="58">E89</f>
        <v>0</v>
      </c>
      <c r="F88" s="1">
        <f t="shared" si="58"/>
        <v>0</v>
      </c>
      <c r="G88" s="1">
        <f t="shared" si="58"/>
        <v>0</v>
      </c>
      <c r="H88" s="1">
        <f t="shared" si="58"/>
        <v>0</v>
      </c>
      <c r="I88" s="1">
        <f t="shared" si="58"/>
        <v>0</v>
      </c>
      <c r="J88" s="1">
        <f t="shared" si="58"/>
        <v>0</v>
      </c>
      <c r="K88" s="8">
        <f t="shared" si="57"/>
        <v>0</v>
      </c>
      <c r="L88" s="22"/>
    </row>
    <row r="89" spans="2:12" ht="39.950000000000003" customHeight="1" thickBot="1" x14ac:dyDescent="0.3">
      <c r="B89" s="56"/>
      <c r="C89" s="53"/>
      <c r="D89" s="30" t="s">
        <v>37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8">
        <f t="shared" si="57"/>
        <v>0</v>
      </c>
      <c r="L89" s="22"/>
    </row>
    <row r="90" spans="2:12" ht="39.950000000000003" customHeight="1" thickBot="1" x14ac:dyDescent="0.3">
      <c r="B90" s="56"/>
      <c r="C90" s="53"/>
      <c r="D90" s="30" t="s">
        <v>13</v>
      </c>
      <c r="E90" s="1">
        <f t="shared" ref="E90:J90" si="59">E91</f>
        <v>0</v>
      </c>
      <c r="F90" s="1">
        <f t="shared" si="59"/>
        <v>0</v>
      </c>
      <c r="G90" s="1">
        <f t="shared" si="59"/>
        <v>0</v>
      </c>
      <c r="H90" s="1">
        <f t="shared" si="59"/>
        <v>0</v>
      </c>
      <c r="I90" s="1">
        <f t="shared" si="59"/>
        <v>0</v>
      </c>
      <c r="J90" s="1">
        <f t="shared" si="59"/>
        <v>0</v>
      </c>
      <c r="K90" s="8">
        <f t="shared" si="57"/>
        <v>0</v>
      </c>
      <c r="L90" s="22"/>
    </row>
    <row r="91" spans="2:12" ht="39.950000000000003" customHeight="1" thickBot="1" x14ac:dyDescent="0.3">
      <c r="B91" s="56"/>
      <c r="C91" s="53"/>
      <c r="D91" s="30" t="s">
        <v>37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8">
        <f t="shared" si="57"/>
        <v>0</v>
      </c>
      <c r="L91" s="22"/>
    </row>
    <row r="92" spans="2:12" ht="39.950000000000003" customHeight="1" thickBot="1" x14ac:dyDescent="0.3">
      <c r="B92" s="56"/>
      <c r="C92" s="53"/>
      <c r="D92" s="30" t="s">
        <v>12</v>
      </c>
      <c r="E92" s="1">
        <f>E93</f>
        <v>13462.32</v>
      </c>
      <c r="F92" s="1">
        <f t="shared" ref="F92:J92" si="60">F93</f>
        <v>5191.6899999999996</v>
      </c>
      <c r="G92" s="1">
        <f t="shared" si="60"/>
        <v>0</v>
      </c>
      <c r="H92" s="1">
        <f t="shared" si="60"/>
        <v>2000.24</v>
      </c>
      <c r="I92" s="1">
        <f t="shared" si="60"/>
        <v>0</v>
      </c>
      <c r="J92" s="1">
        <f t="shared" si="60"/>
        <v>0</v>
      </c>
      <c r="K92" s="8">
        <f t="shared" si="57"/>
        <v>20654.25</v>
      </c>
      <c r="L92" s="22"/>
    </row>
    <row r="93" spans="2:12" ht="39.950000000000003" customHeight="1" thickBot="1" x14ac:dyDescent="0.3">
      <c r="B93" s="57"/>
      <c r="C93" s="54"/>
      <c r="D93" s="30" t="s">
        <v>37</v>
      </c>
      <c r="E93" s="1">
        <v>13462.32</v>
      </c>
      <c r="F93" s="1">
        <v>5191.6899999999996</v>
      </c>
      <c r="G93" s="1">
        <v>0</v>
      </c>
      <c r="H93" s="1">
        <v>2000.24</v>
      </c>
      <c r="I93" s="1">
        <v>0</v>
      </c>
      <c r="J93" s="1">
        <v>0</v>
      </c>
      <c r="K93" s="8">
        <f t="shared" si="57"/>
        <v>20654.25</v>
      </c>
      <c r="L93" s="22"/>
    </row>
    <row r="94" spans="2:12" ht="39.950000000000003" customHeight="1" thickBot="1" x14ac:dyDescent="0.3">
      <c r="B94" s="47" t="s">
        <v>85</v>
      </c>
      <c r="C94" s="46" t="s">
        <v>86</v>
      </c>
      <c r="D94" s="30" t="s">
        <v>8</v>
      </c>
      <c r="E94" s="1">
        <f>E95+E97+E99</f>
        <v>8569.4599999999991</v>
      </c>
      <c r="F94" s="1">
        <f t="shared" ref="F94:J94" si="61">F95+F97+F99</f>
        <v>12984.259999999998</v>
      </c>
      <c r="G94" s="1">
        <f t="shared" si="61"/>
        <v>0</v>
      </c>
      <c r="H94" s="1">
        <f t="shared" si="61"/>
        <v>0</v>
      </c>
      <c r="I94" s="1">
        <f t="shared" si="61"/>
        <v>0</v>
      </c>
      <c r="J94" s="1">
        <f t="shared" si="61"/>
        <v>0</v>
      </c>
      <c r="K94" s="8"/>
      <c r="L94" s="22"/>
    </row>
    <row r="95" spans="2:12" ht="39.950000000000003" customHeight="1" thickBot="1" x14ac:dyDescent="0.3">
      <c r="B95" s="47"/>
      <c r="C95" s="46"/>
      <c r="D95" s="30" t="s">
        <v>14</v>
      </c>
      <c r="E95" s="1">
        <f t="shared" ref="E95:J95" si="62">E96</f>
        <v>0</v>
      </c>
      <c r="F95" s="1">
        <v>0</v>
      </c>
      <c r="G95" s="1">
        <v>0</v>
      </c>
      <c r="H95" s="1">
        <f t="shared" si="62"/>
        <v>0</v>
      </c>
      <c r="I95" s="1">
        <f t="shared" si="62"/>
        <v>0</v>
      </c>
      <c r="J95" s="1">
        <f t="shared" si="62"/>
        <v>0</v>
      </c>
      <c r="K95" s="8"/>
      <c r="L95" s="22"/>
    </row>
    <row r="96" spans="2:12" ht="39.950000000000003" customHeight="1" thickBot="1" x14ac:dyDescent="0.3">
      <c r="B96" s="47"/>
      <c r="C96" s="46"/>
      <c r="D96" s="30" t="s">
        <v>37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8"/>
      <c r="L96" s="22"/>
    </row>
    <row r="97" spans="2:12" ht="39.950000000000003" customHeight="1" thickBot="1" x14ac:dyDescent="0.3">
      <c r="B97" s="47"/>
      <c r="C97" s="46"/>
      <c r="D97" s="30" t="s">
        <v>13</v>
      </c>
      <c r="E97" s="1">
        <f t="shared" ref="E97:J97" si="63">E98</f>
        <v>8140.99</v>
      </c>
      <c r="F97" s="1">
        <f t="shared" si="63"/>
        <v>12335.05</v>
      </c>
      <c r="G97" s="1">
        <f t="shared" si="63"/>
        <v>0</v>
      </c>
      <c r="H97" s="1">
        <f t="shared" si="63"/>
        <v>0</v>
      </c>
      <c r="I97" s="1">
        <f t="shared" si="63"/>
        <v>0</v>
      </c>
      <c r="J97" s="1">
        <f t="shared" si="63"/>
        <v>0</v>
      </c>
      <c r="K97" s="8"/>
      <c r="L97" s="22"/>
    </row>
    <row r="98" spans="2:12" ht="39.950000000000003" customHeight="1" thickBot="1" x14ac:dyDescent="0.3">
      <c r="B98" s="47"/>
      <c r="C98" s="46"/>
      <c r="D98" s="30" t="s">
        <v>37</v>
      </c>
      <c r="E98" s="1">
        <v>8140.99</v>
      </c>
      <c r="F98" s="1">
        <f>12984.26-F100</f>
        <v>12335.05</v>
      </c>
      <c r="G98" s="1">
        <v>0</v>
      </c>
      <c r="H98" s="1">
        <v>0</v>
      </c>
      <c r="I98" s="1">
        <f>H98</f>
        <v>0</v>
      </c>
      <c r="J98" s="1">
        <f>I98</f>
        <v>0</v>
      </c>
      <c r="K98" s="8"/>
      <c r="L98" s="22"/>
    </row>
    <row r="99" spans="2:12" ht="39.950000000000003" customHeight="1" thickBot="1" x14ac:dyDescent="0.3">
      <c r="B99" s="47"/>
      <c r="C99" s="46"/>
      <c r="D99" s="30" t="s">
        <v>12</v>
      </c>
      <c r="E99" s="1">
        <f>E100</f>
        <v>428.47</v>
      </c>
      <c r="F99" s="1">
        <f t="shared" ref="F99:J99" si="64">F100</f>
        <v>649.21</v>
      </c>
      <c r="G99" s="1">
        <f t="shared" si="64"/>
        <v>0</v>
      </c>
      <c r="H99" s="1">
        <f t="shared" si="64"/>
        <v>0</v>
      </c>
      <c r="I99" s="1">
        <f t="shared" si="64"/>
        <v>0</v>
      </c>
      <c r="J99" s="1">
        <f t="shared" si="64"/>
        <v>0</v>
      </c>
      <c r="K99" s="8"/>
      <c r="L99" s="22"/>
    </row>
    <row r="100" spans="2:12" ht="39.950000000000003" customHeight="1" thickBot="1" x14ac:dyDescent="0.3">
      <c r="B100" s="47"/>
      <c r="C100" s="46"/>
      <c r="D100" s="30" t="s">
        <v>37</v>
      </c>
      <c r="E100" s="1">
        <v>428.47</v>
      </c>
      <c r="F100" s="1">
        <v>649.21</v>
      </c>
      <c r="G100" s="1">
        <v>0</v>
      </c>
      <c r="H100" s="1">
        <f>G100</f>
        <v>0</v>
      </c>
      <c r="I100" s="1">
        <f>H100</f>
        <v>0</v>
      </c>
      <c r="J100" s="1">
        <f>I100</f>
        <v>0</v>
      </c>
      <c r="K100" s="8"/>
      <c r="L100" s="22"/>
    </row>
    <row r="101" spans="2:12" ht="39.950000000000003" customHeight="1" thickBot="1" x14ac:dyDescent="0.3">
      <c r="B101" s="55" t="s">
        <v>87</v>
      </c>
      <c r="C101" s="52" t="s">
        <v>82</v>
      </c>
      <c r="D101" s="28" t="s">
        <v>8</v>
      </c>
      <c r="E101" s="1">
        <f t="shared" ref="E101:H101" si="65">E102+E104+E106</f>
        <v>0</v>
      </c>
      <c r="F101" s="1">
        <f t="shared" si="65"/>
        <v>0</v>
      </c>
      <c r="G101" s="1">
        <f t="shared" si="65"/>
        <v>89756.47</v>
      </c>
      <c r="H101" s="1">
        <f t="shared" si="65"/>
        <v>0</v>
      </c>
      <c r="I101" s="1">
        <f t="shared" ref="I101:J101" si="66">I102+I104+I106</f>
        <v>0</v>
      </c>
      <c r="J101" s="1">
        <f t="shared" si="66"/>
        <v>0</v>
      </c>
      <c r="K101" s="8">
        <f t="shared" si="57"/>
        <v>89756.47</v>
      </c>
      <c r="L101" s="22"/>
    </row>
    <row r="102" spans="2:12" ht="39.950000000000003" customHeight="1" thickBot="1" x14ac:dyDescent="0.3">
      <c r="B102" s="56"/>
      <c r="C102" s="53"/>
      <c r="D102" s="30" t="s">
        <v>14</v>
      </c>
      <c r="E102" s="1">
        <f t="shared" ref="E102:H102" si="67">E103</f>
        <v>0</v>
      </c>
      <c r="F102" s="1">
        <f t="shared" si="67"/>
        <v>0</v>
      </c>
      <c r="G102" s="1">
        <f t="shared" si="67"/>
        <v>0</v>
      </c>
      <c r="H102" s="1">
        <f t="shared" si="67"/>
        <v>0</v>
      </c>
      <c r="I102" s="1">
        <f t="shared" ref="I102:J102" si="68">I103</f>
        <v>0</v>
      </c>
      <c r="J102" s="1">
        <f t="shared" si="68"/>
        <v>0</v>
      </c>
      <c r="K102" s="8">
        <f t="shared" si="57"/>
        <v>0</v>
      </c>
      <c r="L102" s="22"/>
    </row>
    <row r="103" spans="2:12" ht="39.950000000000003" customHeight="1" thickBot="1" x14ac:dyDescent="0.3">
      <c r="B103" s="56"/>
      <c r="C103" s="53"/>
      <c r="D103" s="30" t="s">
        <v>37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8">
        <f t="shared" si="57"/>
        <v>0</v>
      </c>
      <c r="L103" s="22"/>
    </row>
    <row r="104" spans="2:12" ht="39.950000000000003" customHeight="1" thickBot="1" x14ac:dyDescent="0.3">
      <c r="B104" s="56"/>
      <c r="C104" s="53"/>
      <c r="D104" s="30" t="s">
        <v>13</v>
      </c>
      <c r="E104" s="1">
        <f t="shared" ref="E104:H104" si="69">E105</f>
        <v>0</v>
      </c>
      <c r="F104" s="1">
        <f t="shared" si="69"/>
        <v>0</v>
      </c>
      <c r="G104" s="1">
        <f t="shared" si="69"/>
        <v>88858.91</v>
      </c>
      <c r="H104" s="1">
        <f t="shared" si="69"/>
        <v>0</v>
      </c>
      <c r="I104" s="1">
        <f t="shared" ref="I104:J104" si="70">I105</f>
        <v>0</v>
      </c>
      <c r="J104" s="1">
        <f t="shared" si="70"/>
        <v>0</v>
      </c>
      <c r="K104" s="8">
        <f t="shared" si="57"/>
        <v>88858.91</v>
      </c>
      <c r="L104" s="22"/>
    </row>
    <row r="105" spans="2:12" ht="39.950000000000003" customHeight="1" thickBot="1" x14ac:dyDescent="0.3">
      <c r="B105" s="56"/>
      <c r="C105" s="53"/>
      <c r="D105" s="30" t="s">
        <v>37</v>
      </c>
      <c r="E105" s="1">
        <v>0</v>
      </c>
      <c r="F105" s="1">
        <v>0</v>
      </c>
      <c r="G105" s="1">
        <v>88858.91</v>
      </c>
      <c r="H105" s="1">
        <v>0</v>
      </c>
      <c r="I105" s="1">
        <f>H105</f>
        <v>0</v>
      </c>
      <c r="J105" s="1">
        <f>I105</f>
        <v>0</v>
      </c>
      <c r="K105" s="8">
        <f t="shared" si="57"/>
        <v>88858.91</v>
      </c>
      <c r="L105" s="22"/>
    </row>
    <row r="106" spans="2:12" ht="39.950000000000003" customHeight="1" thickBot="1" x14ac:dyDescent="0.3">
      <c r="B106" s="56"/>
      <c r="C106" s="53"/>
      <c r="D106" s="30" t="s">
        <v>12</v>
      </c>
      <c r="E106" s="1">
        <f t="shared" ref="E106:H106" si="71">E107</f>
        <v>0</v>
      </c>
      <c r="F106" s="1">
        <f t="shared" si="71"/>
        <v>0</v>
      </c>
      <c r="G106" s="1">
        <f t="shared" si="71"/>
        <v>897.56</v>
      </c>
      <c r="H106" s="1">
        <f t="shared" si="71"/>
        <v>0</v>
      </c>
      <c r="I106" s="1">
        <f t="shared" ref="I106:J106" si="72">I107</f>
        <v>0</v>
      </c>
      <c r="J106" s="1">
        <f t="shared" si="72"/>
        <v>0</v>
      </c>
      <c r="K106" s="8">
        <f t="shared" si="57"/>
        <v>897.56</v>
      </c>
      <c r="L106" s="22"/>
    </row>
    <row r="107" spans="2:12" ht="37.5" customHeight="1" thickBot="1" x14ac:dyDescent="0.3">
      <c r="B107" s="57"/>
      <c r="C107" s="54"/>
      <c r="D107" s="30" t="s">
        <v>37</v>
      </c>
      <c r="E107" s="1">
        <v>0</v>
      </c>
      <c r="F107" s="1">
        <v>0</v>
      </c>
      <c r="G107" s="1">
        <v>897.56</v>
      </c>
      <c r="H107" s="1">
        <v>0</v>
      </c>
      <c r="I107" s="1">
        <f>H107</f>
        <v>0</v>
      </c>
      <c r="J107" s="1">
        <f>I107</f>
        <v>0</v>
      </c>
      <c r="K107" s="8">
        <f t="shared" si="57"/>
        <v>897.56</v>
      </c>
      <c r="L107" s="22"/>
    </row>
    <row r="108" spans="2:12" ht="0.75" customHeight="1" thickBot="1" x14ac:dyDescent="0.3">
      <c r="B108" s="44"/>
      <c r="C108" s="45"/>
      <c r="D108" s="28"/>
      <c r="E108" s="1"/>
      <c r="F108" s="1"/>
      <c r="G108" s="1"/>
      <c r="H108" s="1"/>
      <c r="I108" s="51"/>
      <c r="J108" s="51"/>
      <c r="K108" s="8">
        <f t="shared" si="21"/>
        <v>0</v>
      </c>
      <c r="L108" s="22"/>
    </row>
    <row r="109" spans="2:12" ht="39.950000000000003" customHeight="1" thickBot="1" x14ac:dyDescent="0.3">
      <c r="B109" s="55" t="s">
        <v>64</v>
      </c>
      <c r="C109" s="52" t="s">
        <v>70</v>
      </c>
      <c r="D109" s="28" t="s">
        <v>8</v>
      </c>
      <c r="E109" s="1">
        <f t="shared" ref="E109:J109" si="73">E110+E112+E114</f>
        <v>0</v>
      </c>
      <c r="F109" s="1">
        <f t="shared" si="73"/>
        <v>0</v>
      </c>
      <c r="G109" s="1">
        <f t="shared" si="73"/>
        <v>90.09</v>
      </c>
      <c r="H109" s="1">
        <f t="shared" si="73"/>
        <v>8776</v>
      </c>
      <c r="I109" s="1">
        <f t="shared" si="73"/>
        <v>10574.75</v>
      </c>
      <c r="J109" s="1">
        <f t="shared" si="73"/>
        <v>11445.2</v>
      </c>
      <c r="K109" s="8">
        <f t="shared" ref="K109:K122" si="74">E109+F109+G109+H109+I109+J109</f>
        <v>30886.04</v>
      </c>
      <c r="L109" s="22"/>
    </row>
    <row r="110" spans="2:12" ht="39.950000000000003" customHeight="1" thickBot="1" x14ac:dyDescent="0.3">
      <c r="B110" s="56"/>
      <c r="C110" s="53"/>
      <c r="D110" s="30" t="s">
        <v>14</v>
      </c>
      <c r="E110" s="1">
        <f t="shared" ref="E110:J110" si="75">E111</f>
        <v>0</v>
      </c>
      <c r="F110" s="1">
        <f t="shared" si="75"/>
        <v>0</v>
      </c>
      <c r="G110" s="1">
        <f t="shared" si="75"/>
        <v>0</v>
      </c>
      <c r="H110" s="1">
        <f t="shared" si="75"/>
        <v>0</v>
      </c>
      <c r="I110" s="1">
        <f t="shared" si="75"/>
        <v>0</v>
      </c>
      <c r="J110" s="1">
        <f t="shared" si="75"/>
        <v>0</v>
      </c>
      <c r="K110" s="8">
        <f t="shared" si="74"/>
        <v>0</v>
      </c>
      <c r="L110" s="22"/>
    </row>
    <row r="111" spans="2:12" ht="39.950000000000003" customHeight="1" thickBot="1" x14ac:dyDescent="0.3">
      <c r="B111" s="56"/>
      <c r="C111" s="53"/>
      <c r="D111" s="30" t="s">
        <v>37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8">
        <f t="shared" si="74"/>
        <v>0</v>
      </c>
      <c r="L111" s="22"/>
    </row>
    <row r="112" spans="2:12" ht="39.950000000000003" customHeight="1" thickBot="1" x14ac:dyDescent="0.3">
      <c r="B112" s="56"/>
      <c r="C112" s="53"/>
      <c r="D112" s="30" t="s">
        <v>13</v>
      </c>
      <c r="E112" s="1">
        <f t="shared" ref="E112:J112" si="76">E113</f>
        <v>0</v>
      </c>
      <c r="F112" s="1">
        <f t="shared" si="76"/>
        <v>0</v>
      </c>
      <c r="G112" s="1">
        <f t="shared" si="76"/>
        <v>0</v>
      </c>
      <c r="H112" s="1">
        <f t="shared" si="76"/>
        <v>0</v>
      </c>
      <c r="I112" s="1">
        <f t="shared" si="76"/>
        <v>0</v>
      </c>
      <c r="J112" s="1">
        <f t="shared" si="76"/>
        <v>0</v>
      </c>
      <c r="K112" s="8">
        <f t="shared" si="74"/>
        <v>0</v>
      </c>
      <c r="L112" s="22"/>
    </row>
    <row r="113" spans="2:12" ht="39.950000000000003" customHeight="1" thickBot="1" x14ac:dyDescent="0.3">
      <c r="B113" s="56"/>
      <c r="C113" s="53"/>
      <c r="D113" s="30" t="s">
        <v>37</v>
      </c>
      <c r="E113" s="1">
        <v>0</v>
      </c>
      <c r="F113" s="1">
        <v>0</v>
      </c>
      <c r="G113" s="1"/>
      <c r="H113" s="1">
        <v>0</v>
      </c>
      <c r="I113" s="1">
        <v>0</v>
      </c>
      <c r="J113" s="1">
        <v>0</v>
      </c>
      <c r="K113" s="8">
        <f t="shared" si="74"/>
        <v>0</v>
      </c>
      <c r="L113" s="22"/>
    </row>
    <row r="114" spans="2:12" ht="39.950000000000003" customHeight="1" thickBot="1" x14ac:dyDescent="0.3">
      <c r="B114" s="56"/>
      <c r="C114" s="53"/>
      <c r="D114" s="30" t="s">
        <v>12</v>
      </c>
      <c r="E114" s="1">
        <f t="shared" ref="E114:J114" si="77">E115</f>
        <v>0</v>
      </c>
      <c r="F114" s="1">
        <f t="shared" si="77"/>
        <v>0</v>
      </c>
      <c r="G114" s="1">
        <f t="shared" si="77"/>
        <v>90.09</v>
      </c>
      <c r="H114" s="1">
        <f t="shared" si="77"/>
        <v>8776</v>
      </c>
      <c r="I114" s="1">
        <f t="shared" si="77"/>
        <v>10574.75</v>
      </c>
      <c r="J114" s="1">
        <f t="shared" si="77"/>
        <v>11445.2</v>
      </c>
      <c r="K114" s="8">
        <f t="shared" si="74"/>
        <v>30886.04</v>
      </c>
      <c r="L114" s="22"/>
    </row>
    <row r="115" spans="2:12" ht="39.950000000000003" customHeight="1" thickBot="1" x14ac:dyDescent="0.3">
      <c r="B115" s="57"/>
      <c r="C115" s="54"/>
      <c r="D115" s="30" t="s">
        <v>37</v>
      </c>
      <c r="E115" s="1">
        <v>0</v>
      </c>
      <c r="F115" s="1">
        <v>0</v>
      </c>
      <c r="G115" s="1">
        <v>90.09</v>
      </c>
      <c r="H115" s="1">
        <v>8776</v>
      </c>
      <c r="I115" s="1">
        <v>10574.75</v>
      </c>
      <c r="J115" s="1">
        <v>11445.2</v>
      </c>
      <c r="K115" s="8">
        <f t="shared" si="74"/>
        <v>30886.04</v>
      </c>
      <c r="L115" s="22"/>
    </row>
    <row r="116" spans="2:12" ht="39.950000000000003" customHeight="1" thickBot="1" x14ac:dyDescent="0.3">
      <c r="B116" s="55" t="s">
        <v>66</v>
      </c>
      <c r="C116" s="52" t="s">
        <v>71</v>
      </c>
      <c r="D116" s="28" t="s">
        <v>8</v>
      </c>
      <c r="E116" s="1">
        <f t="shared" ref="E116:J116" si="78">E117+E119+E121</f>
        <v>0</v>
      </c>
      <c r="F116" s="1">
        <f t="shared" si="78"/>
        <v>0</v>
      </c>
      <c r="G116" s="1">
        <f t="shared" si="78"/>
        <v>261.55</v>
      </c>
      <c r="H116" s="1">
        <f t="shared" si="78"/>
        <v>535.95000000000005</v>
      </c>
      <c r="I116" s="1">
        <f t="shared" si="78"/>
        <v>494.74939999999998</v>
      </c>
      <c r="J116" s="1">
        <f t="shared" si="78"/>
        <v>0</v>
      </c>
      <c r="K116" s="8">
        <f t="shared" si="74"/>
        <v>1292.2493999999999</v>
      </c>
      <c r="L116" s="22"/>
    </row>
    <row r="117" spans="2:12" ht="39.950000000000003" customHeight="1" thickBot="1" x14ac:dyDescent="0.3">
      <c r="B117" s="56"/>
      <c r="C117" s="53"/>
      <c r="D117" s="30" t="s">
        <v>14</v>
      </c>
      <c r="E117" s="1">
        <f t="shared" ref="E117:J117" si="79">E118</f>
        <v>0</v>
      </c>
      <c r="F117" s="1">
        <f t="shared" si="79"/>
        <v>0</v>
      </c>
      <c r="G117" s="1">
        <f t="shared" si="79"/>
        <v>0</v>
      </c>
      <c r="H117" s="1">
        <f t="shared" si="79"/>
        <v>0</v>
      </c>
      <c r="I117" s="1">
        <f t="shared" si="79"/>
        <v>0</v>
      </c>
      <c r="J117" s="1">
        <f t="shared" si="79"/>
        <v>0</v>
      </c>
      <c r="K117" s="8">
        <f t="shared" si="74"/>
        <v>0</v>
      </c>
      <c r="L117" s="22"/>
    </row>
    <row r="118" spans="2:12" ht="39.950000000000003" customHeight="1" thickBot="1" x14ac:dyDescent="0.3">
      <c r="B118" s="56"/>
      <c r="C118" s="53"/>
      <c r="D118" s="30" t="s">
        <v>37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8">
        <f t="shared" si="74"/>
        <v>0</v>
      </c>
      <c r="L118" s="22"/>
    </row>
    <row r="119" spans="2:12" ht="39.950000000000003" customHeight="1" thickBot="1" x14ac:dyDescent="0.3">
      <c r="B119" s="56"/>
      <c r="C119" s="53"/>
      <c r="D119" s="30" t="s">
        <v>13</v>
      </c>
      <c r="E119" s="1">
        <f t="shared" ref="E119:J119" si="80">E120</f>
        <v>0</v>
      </c>
      <c r="F119" s="1">
        <f t="shared" si="80"/>
        <v>0</v>
      </c>
      <c r="G119" s="1">
        <f t="shared" si="80"/>
        <v>261.55</v>
      </c>
      <c r="H119" s="1">
        <f t="shared" si="80"/>
        <v>535.95000000000005</v>
      </c>
      <c r="I119" s="1">
        <f t="shared" si="80"/>
        <v>494.74939999999998</v>
      </c>
      <c r="J119" s="1">
        <f t="shared" si="80"/>
        <v>0</v>
      </c>
      <c r="K119" s="8">
        <f t="shared" si="74"/>
        <v>1292.2493999999999</v>
      </c>
      <c r="L119" s="22"/>
    </row>
    <row r="120" spans="2:12" ht="39.950000000000003" customHeight="1" thickBot="1" x14ac:dyDescent="0.3">
      <c r="B120" s="56"/>
      <c r="C120" s="53"/>
      <c r="D120" s="30" t="s">
        <v>37</v>
      </c>
      <c r="E120" s="1">
        <v>0</v>
      </c>
      <c r="F120" s="1">
        <v>0</v>
      </c>
      <c r="G120" s="1">
        <v>261.55</v>
      </c>
      <c r="H120" s="1">
        <v>535.95000000000005</v>
      </c>
      <c r="I120" s="1">
        <v>494.74939999999998</v>
      </c>
      <c r="J120" s="1">
        <v>0</v>
      </c>
      <c r="K120" s="8">
        <f t="shared" si="74"/>
        <v>1292.2493999999999</v>
      </c>
      <c r="L120" s="22"/>
    </row>
    <row r="121" spans="2:12" ht="39.950000000000003" customHeight="1" thickBot="1" x14ac:dyDescent="0.3">
      <c r="B121" s="56"/>
      <c r="C121" s="53"/>
      <c r="D121" s="30" t="s">
        <v>12</v>
      </c>
      <c r="E121" s="1">
        <f t="shared" ref="E121:J121" si="81">E122</f>
        <v>0</v>
      </c>
      <c r="F121" s="1">
        <f t="shared" si="81"/>
        <v>0</v>
      </c>
      <c r="G121" s="1">
        <f t="shared" si="81"/>
        <v>0</v>
      </c>
      <c r="H121" s="1">
        <f t="shared" si="81"/>
        <v>0</v>
      </c>
      <c r="I121" s="1">
        <f t="shared" si="81"/>
        <v>0</v>
      </c>
      <c r="J121" s="1">
        <f t="shared" si="81"/>
        <v>0</v>
      </c>
      <c r="K121" s="8">
        <f t="shared" si="74"/>
        <v>0</v>
      </c>
      <c r="L121" s="22"/>
    </row>
    <row r="122" spans="2:12" ht="39.950000000000003" customHeight="1" thickBot="1" x14ac:dyDescent="0.3">
      <c r="B122" s="57"/>
      <c r="C122" s="54"/>
      <c r="D122" s="30" t="s">
        <v>37</v>
      </c>
      <c r="E122" s="1">
        <v>0</v>
      </c>
      <c r="F122" s="1">
        <v>0</v>
      </c>
      <c r="G122" s="1"/>
      <c r="H122" s="1">
        <v>0</v>
      </c>
      <c r="I122" s="1">
        <v>0</v>
      </c>
      <c r="J122" s="1">
        <v>0</v>
      </c>
      <c r="K122" s="8">
        <f t="shared" si="74"/>
        <v>0</v>
      </c>
      <c r="L122" s="22"/>
    </row>
    <row r="123" spans="2:12" ht="39.950000000000003" customHeight="1" thickBot="1" x14ac:dyDescent="0.3">
      <c r="B123" s="58" t="s">
        <v>68</v>
      </c>
      <c r="C123" s="52" t="s">
        <v>73</v>
      </c>
      <c r="D123" s="35" t="s">
        <v>8</v>
      </c>
      <c r="E123" s="2">
        <f t="shared" ref="E123:J123" si="82">E124+E126+E128</f>
        <v>0</v>
      </c>
      <c r="F123" s="21">
        <f t="shared" si="82"/>
        <v>0</v>
      </c>
      <c r="G123" s="2">
        <f t="shared" si="82"/>
        <v>0</v>
      </c>
      <c r="H123" s="21">
        <f t="shared" si="82"/>
        <v>13616.330000000002</v>
      </c>
      <c r="I123" s="2">
        <f t="shared" si="82"/>
        <v>0</v>
      </c>
      <c r="J123" s="3">
        <f t="shared" si="82"/>
        <v>0</v>
      </c>
      <c r="K123" s="10"/>
      <c r="L123" s="23"/>
    </row>
    <row r="124" spans="2:12" ht="39.950000000000003" customHeight="1" thickBot="1" x14ac:dyDescent="0.3">
      <c r="B124" s="59"/>
      <c r="C124" s="53"/>
      <c r="D124" s="36" t="s">
        <v>14</v>
      </c>
      <c r="E124" s="2">
        <f t="shared" ref="E124:J124" si="83">E125</f>
        <v>0</v>
      </c>
      <c r="F124" s="37">
        <f t="shared" si="83"/>
        <v>0</v>
      </c>
      <c r="G124" s="2">
        <f t="shared" si="83"/>
        <v>0</v>
      </c>
      <c r="H124" s="2">
        <f t="shared" si="83"/>
        <v>0</v>
      </c>
      <c r="I124" s="2">
        <f t="shared" si="83"/>
        <v>0</v>
      </c>
      <c r="J124" s="3">
        <f t="shared" si="83"/>
        <v>0</v>
      </c>
      <c r="K124" s="10"/>
      <c r="L124" s="23"/>
    </row>
    <row r="125" spans="2:12" ht="39.950000000000003" customHeight="1" thickBot="1" x14ac:dyDescent="0.3">
      <c r="B125" s="59"/>
      <c r="C125" s="53"/>
      <c r="D125" s="36" t="s">
        <v>37</v>
      </c>
      <c r="E125" s="2">
        <v>0</v>
      </c>
      <c r="F125" s="37">
        <v>0</v>
      </c>
      <c r="G125" s="2">
        <v>0</v>
      </c>
      <c r="H125" s="2">
        <v>0</v>
      </c>
      <c r="I125" s="2">
        <v>0</v>
      </c>
      <c r="J125" s="3">
        <v>0</v>
      </c>
      <c r="K125" s="10"/>
      <c r="L125" s="23"/>
    </row>
    <row r="126" spans="2:12" ht="39.950000000000003" customHeight="1" thickBot="1" x14ac:dyDescent="0.3">
      <c r="B126" s="59"/>
      <c r="C126" s="53"/>
      <c r="D126" s="38" t="s">
        <v>13</v>
      </c>
      <c r="E126" s="2">
        <f t="shared" ref="E126:J126" si="84">E127</f>
        <v>0</v>
      </c>
      <c r="F126" s="37">
        <f t="shared" si="84"/>
        <v>0</v>
      </c>
      <c r="G126" s="2">
        <f t="shared" si="84"/>
        <v>0</v>
      </c>
      <c r="H126" s="2">
        <f t="shared" si="84"/>
        <v>12103.12</v>
      </c>
      <c r="I126" s="2">
        <f t="shared" si="84"/>
        <v>0</v>
      </c>
      <c r="J126" s="3">
        <f t="shared" si="84"/>
        <v>0</v>
      </c>
      <c r="K126" s="10"/>
      <c r="L126" s="23"/>
    </row>
    <row r="127" spans="2:12" ht="39.950000000000003" customHeight="1" thickBot="1" x14ac:dyDescent="0.3">
      <c r="B127" s="59"/>
      <c r="C127" s="53"/>
      <c r="D127" s="39" t="s">
        <v>37</v>
      </c>
      <c r="E127" s="2">
        <v>0</v>
      </c>
      <c r="F127" s="37">
        <v>0</v>
      </c>
      <c r="G127" s="2">
        <v>0</v>
      </c>
      <c r="H127" s="2">
        <v>12103.12</v>
      </c>
      <c r="I127" s="2">
        <v>0</v>
      </c>
      <c r="J127" s="3">
        <v>0</v>
      </c>
      <c r="K127" s="10"/>
      <c r="L127" s="23"/>
    </row>
    <row r="128" spans="2:12" ht="39.950000000000003" customHeight="1" thickBot="1" x14ac:dyDescent="0.3">
      <c r="B128" s="59"/>
      <c r="C128" s="53"/>
      <c r="D128" s="38" t="s">
        <v>12</v>
      </c>
      <c r="E128" s="2">
        <f t="shared" ref="E128:J128" si="85">E129</f>
        <v>0</v>
      </c>
      <c r="F128" s="37">
        <f t="shared" si="85"/>
        <v>0</v>
      </c>
      <c r="G128" s="2">
        <f t="shared" si="85"/>
        <v>0</v>
      </c>
      <c r="H128" s="2">
        <f t="shared" si="85"/>
        <v>1513.21</v>
      </c>
      <c r="I128" s="2">
        <f t="shared" si="85"/>
        <v>0</v>
      </c>
      <c r="J128" s="3">
        <f t="shared" si="85"/>
        <v>0</v>
      </c>
      <c r="K128" s="10"/>
      <c r="L128" s="23"/>
    </row>
    <row r="129" spans="2:12" ht="39.950000000000003" customHeight="1" thickBot="1" x14ac:dyDescent="0.3">
      <c r="B129" s="60"/>
      <c r="C129" s="54"/>
      <c r="D129" s="39" t="s">
        <v>37</v>
      </c>
      <c r="E129" s="2">
        <v>0</v>
      </c>
      <c r="F129" s="37">
        <v>0</v>
      </c>
      <c r="G129" s="2"/>
      <c r="H129" s="2">
        <v>1513.21</v>
      </c>
      <c r="I129" s="2">
        <v>0</v>
      </c>
      <c r="J129" s="2">
        <v>0</v>
      </c>
      <c r="K129" s="11"/>
      <c r="L129" s="24"/>
    </row>
    <row r="130" spans="2:12" ht="39.950000000000003" customHeight="1" thickBot="1" x14ac:dyDescent="0.3">
      <c r="B130" s="58" t="s">
        <v>69</v>
      </c>
      <c r="C130" s="52" t="s">
        <v>75</v>
      </c>
      <c r="D130" s="35" t="s">
        <v>8</v>
      </c>
      <c r="E130" s="2">
        <f t="shared" ref="E130:J130" si="86">E131+E133+E135</f>
        <v>0</v>
      </c>
      <c r="F130" s="21">
        <f t="shared" si="86"/>
        <v>0</v>
      </c>
      <c r="G130" s="2">
        <f t="shared" si="86"/>
        <v>0</v>
      </c>
      <c r="H130" s="21">
        <f t="shared" si="86"/>
        <v>150</v>
      </c>
      <c r="I130" s="2">
        <f t="shared" si="86"/>
        <v>0</v>
      </c>
      <c r="J130" s="3">
        <f t="shared" si="86"/>
        <v>0</v>
      </c>
      <c r="K130" s="10"/>
      <c r="L130" s="23"/>
    </row>
    <row r="131" spans="2:12" ht="39.950000000000003" customHeight="1" thickBot="1" x14ac:dyDescent="0.3">
      <c r="B131" s="59"/>
      <c r="C131" s="53"/>
      <c r="D131" s="36" t="s">
        <v>14</v>
      </c>
      <c r="E131" s="2">
        <f t="shared" ref="E131:J131" si="87">E132</f>
        <v>0</v>
      </c>
      <c r="F131" s="37">
        <f t="shared" si="87"/>
        <v>0</v>
      </c>
      <c r="G131" s="2">
        <f t="shared" si="87"/>
        <v>0</v>
      </c>
      <c r="H131" s="2">
        <f t="shared" si="87"/>
        <v>0</v>
      </c>
      <c r="I131" s="2">
        <f t="shared" si="87"/>
        <v>0</v>
      </c>
      <c r="J131" s="3">
        <f t="shared" si="87"/>
        <v>0</v>
      </c>
      <c r="K131" s="10"/>
      <c r="L131" s="23"/>
    </row>
    <row r="132" spans="2:12" ht="39.950000000000003" customHeight="1" thickBot="1" x14ac:dyDescent="0.3">
      <c r="B132" s="59"/>
      <c r="C132" s="53"/>
      <c r="D132" s="36" t="s">
        <v>37</v>
      </c>
      <c r="E132" s="2">
        <v>0</v>
      </c>
      <c r="F132" s="37">
        <v>0</v>
      </c>
      <c r="G132" s="2">
        <v>0</v>
      </c>
      <c r="H132" s="2">
        <v>0</v>
      </c>
      <c r="I132" s="2">
        <v>0</v>
      </c>
      <c r="J132" s="3">
        <v>0</v>
      </c>
      <c r="K132" s="10"/>
      <c r="L132" s="23"/>
    </row>
    <row r="133" spans="2:12" ht="39.950000000000003" customHeight="1" thickBot="1" x14ac:dyDescent="0.3">
      <c r="B133" s="59"/>
      <c r="C133" s="53"/>
      <c r="D133" s="38" t="s">
        <v>13</v>
      </c>
      <c r="E133" s="2">
        <f t="shared" ref="E133:J133" si="88">E134</f>
        <v>0</v>
      </c>
      <c r="F133" s="37">
        <f t="shared" si="88"/>
        <v>0</v>
      </c>
      <c r="G133" s="2">
        <f t="shared" si="88"/>
        <v>0</v>
      </c>
      <c r="H133" s="2">
        <f t="shared" si="88"/>
        <v>0</v>
      </c>
      <c r="I133" s="2">
        <f t="shared" si="88"/>
        <v>0</v>
      </c>
      <c r="J133" s="3">
        <f t="shared" si="88"/>
        <v>0</v>
      </c>
      <c r="K133" s="10"/>
      <c r="L133" s="23"/>
    </row>
    <row r="134" spans="2:12" ht="39.950000000000003" customHeight="1" thickBot="1" x14ac:dyDescent="0.3">
      <c r="B134" s="59"/>
      <c r="C134" s="53"/>
      <c r="D134" s="39" t="s">
        <v>37</v>
      </c>
      <c r="E134" s="2">
        <v>0</v>
      </c>
      <c r="F134" s="37">
        <v>0</v>
      </c>
      <c r="G134" s="2">
        <v>0</v>
      </c>
      <c r="H134" s="2">
        <v>0</v>
      </c>
      <c r="I134" s="2">
        <v>0</v>
      </c>
      <c r="J134" s="3">
        <v>0</v>
      </c>
      <c r="K134" s="10"/>
      <c r="L134" s="23"/>
    </row>
    <row r="135" spans="2:12" ht="39.950000000000003" customHeight="1" thickBot="1" x14ac:dyDescent="0.3">
      <c r="B135" s="59"/>
      <c r="C135" s="53"/>
      <c r="D135" s="38" t="s">
        <v>12</v>
      </c>
      <c r="E135" s="2">
        <f t="shared" ref="E135:J135" si="89">E136</f>
        <v>0</v>
      </c>
      <c r="F135" s="37">
        <f t="shared" si="89"/>
        <v>0</v>
      </c>
      <c r="G135" s="2">
        <f t="shared" si="89"/>
        <v>0</v>
      </c>
      <c r="H135" s="2">
        <f t="shared" si="89"/>
        <v>150</v>
      </c>
      <c r="I135" s="2">
        <f t="shared" si="89"/>
        <v>0</v>
      </c>
      <c r="J135" s="3">
        <f t="shared" si="89"/>
        <v>0</v>
      </c>
      <c r="K135" s="10"/>
      <c r="L135" s="23"/>
    </row>
    <row r="136" spans="2:12" ht="39.950000000000003" customHeight="1" thickBot="1" x14ac:dyDescent="0.3">
      <c r="B136" s="60"/>
      <c r="C136" s="54"/>
      <c r="D136" s="39" t="s">
        <v>37</v>
      </c>
      <c r="E136" s="2">
        <v>0</v>
      </c>
      <c r="F136" s="37">
        <v>0</v>
      </c>
      <c r="G136" s="2">
        <v>0</v>
      </c>
      <c r="H136" s="2">
        <v>150</v>
      </c>
      <c r="I136" s="2">
        <v>0</v>
      </c>
      <c r="J136" s="2">
        <v>0</v>
      </c>
      <c r="K136" s="11"/>
      <c r="L136" s="24"/>
    </row>
    <row r="137" spans="2:12" ht="39.950000000000003" customHeight="1" thickBot="1" x14ac:dyDescent="0.3">
      <c r="B137" s="58" t="s">
        <v>72</v>
      </c>
      <c r="C137" s="52" t="s">
        <v>76</v>
      </c>
      <c r="D137" s="35" t="s">
        <v>8</v>
      </c>
      <c r="E137" s="2">
        <f>E138+E140+E142</f>
        <v>0</v>
      </c>
      <c r="F137" s="21">
        <f t="shared" ref="F137:J137" si="90">F138+F140+F142</f>
        <v>0</v>
      </c>
      <c r="G137" s="2">
        <f t="shared" si="90"/>
        <v>0</v>
      </c>
      <c r="H137" s="21">
        <f t="shared" si="90"/>
        <v>260.39999999999998</v>
      </c>
      <c r="I137" s="2">
        <f t="shared" si="90"/>
        <v>0</v>
      </c>
      <c r="J137" s="3">
        <f t="shared" si="90"/>
        <v>0</v>
      </c>
      <c r="K137" s="10"/>
      <c r="L137" s="23"/>
    </row>
    <row r="138" spans="2:12" ht="39.950000000000003" customHeight="1" thickBot="1" x14ac:dyDescent="0.3">
      <c r="B138" s="59"/>
      <c r="C138" s="53"/>
      <c r="D138" s="36" t="s">
        <v>14</v>
      </c>
      <c r="E138" s="2">
        <v>0</v>
      </c>
      <c r="F138" s="37">
        <v>0</v>
      </c>
      <c r="G138" s="2">
        <v>0</v>
      </c>
      <c r="H138" s="2">
        <f>H139</f>
        <v>260.39999999999998</v>
      </c>
      <c r="I138" s="2">
        <v>0</v>
      </c>
      <c r="J138" s="3">
        <v>0</v>
      </c>
      <c r="K138" s="10"/>
      <c r="L138" s="23"/>
    </row>
    <row r="139" spans="2:12" ht="39.950000000000003" customHeight="1" thickBot="1" x14ac:dyDescent="0.3">
      <c r="B139" s="59"/>
      <c r="C139" s="53"/>
      <c r="D139" s="36" t="s">
        <v>37</v>
      </c>
      <c r="E139" s="2">
        <v>0</v>
      </c>
      <c r="F139" s="37">
        <v>0</v>
      </c>
      <c r="G139" s="2">
        <v>0</v>
      </c>
      <c r="H139" s="2">
        <v>260.39999999999998</v>
      </c>
      <c r="I139" s="2">
        <v>0</v>
      </c>
      <c r="J139" s="3">
        <v>0</v>
      </c>
      <c r="K139" s="10"/>
      <c r="L139" s="23"/>
    </row>
    <row r="140" spans="2:12" ht="39.950000000000003" customHeight="1" thickBot="1" x14ac:dyDescent="0.3">
      <c r="B140" s="59"/>
      <c r="C140" s="53"/>
      <c r="D140" s="38" t="s">
        <v>13</v>
      </c>
      <c r="E140" s="2">
        <f>E141</f>
        <v>0</v>
      </c>
      <c r="F140" s="37">
        <f t="shared" ref="F140:J140" si="91">F141</f>
        <v>0</v>
      </c>
      <c r="G140" s="2">
        <f t="shared" si="91"/>
        <v>0</v>
      </c>
      <c r="H140" s="2">
        <f t="shared" si="91"/>
        <v>0</v>
      </c>
      <c r="I140" s="2">
        <f t="shared" si="91"/>
        <v>0</v>
      </c>
      <c r="J140" s="3">
        <f t="shared" si="91"/>
        <v>0</v>
      </c>
      <c r="K140" s="10"/>
      <c r="L140" s="23"/>
    </row>
    <row r="141" spans="2:12" ht="39.950000000000003" customHeight="1" thickBot="1" x14ac:dyDescent="0.3">
      <c r="B141" s="59"/>
      <c r="C141" s="53"/>
      <c r="D141" s="39" t="s">
        <v>37</v>
      </c>
      <c r="E141" s="2">
        <f>E170</f>
        <v>0</v>
      </c>
      <c r="F141" s="37">
        <f>F170</f>
        <v>0</v>
      </c>
      <c r="G141" s="2">
        <v>0</v>
      </c>
      <c r="H141" s="2">
        <f t="shared" ref="H141" si="92">H170</f>
        <v>0</v>
      </c>
      <c r="I141" s="2">
        <v>0</v>
      </c>
      <c r="J141" s="3">
        <v>0</v>
      </c>
      <c r="K141" s="10"/>
      <c r="L141" s="23"/>
    </row>
    <row r="142" spans="2:12" ht="39.950000000000003" customHeight="1" thickBot="1" x14ac:dyDescent="0.3">
      <c r="B142" s="59"/>
      <c r="C142" s="53"/>
      <c r="D142" s="38" t="s">
        <v>12</v>
      </c>
      <c r="E142" s="2">
        <v>0</v>
      </c>
      <c r="F142" s="37">
        <v>0</v>
      </c>
      <c r="G142" s="2">
        <v>0</v>
      </c>
      <c r="H142" s="2">
        <v>0</v>
      </c>
      <c r="I142" s="2">
        <v>0</v>
      </c>
      <c r="J142" s="3">
        <v>0</v>
      </c>
      <c r="K142" s="10"/>
      <c r="L142" s="23"/>
    </row>
    <row r="143" spans="2:12" ht="39.950000000000003" customHeight="1" thickBot="1" x14ac:dyDescent="0.3">
      <c r="B143" s="60"/>
      <c r="C143" s="54"/>
      <c r="D143" s="39" t="s">
        <v>37</v>
      </c>
      <c r="E143" s="2">
        <v>0</v>
      </c>
      <c r="F143" s="37">
        <v>0</v>
      </c>
      <c r="G143" s="2">
        <v>0</v>
      </c>
      <c r="H143" s="2">
        <v>0</v>
      </c>
      <c r="I143" s="2">
        <v>0</v>
      </c>
      <c r="J143" s="2">
        <v>0</v>
      </c>
      <c r="K143" s="11"/>
      <c r="L143" s="24"/>
    </row>
    <row r="144" spans="2:12" ht="39.950000000000003" customHeight="1" thickBot="1" x14ac:dyDescent="0.3">
      <c r="B144" s="58" t="s">
        <v>88</v>
      </c>
      <c r="C144" s="52" t="s">
        <v>80</v>
      </c>
      <c r="D144" s="35" t="s">
        <v>8</v>
      </c>
      <c r="E144" s="2">
        <f>E145+E147+E149</f>
        <v>0</v>
      </c>
      <c r="F144" s="21">
        <f t="shared" ref="F144:J144" si="93">F145+F147+F149</f>
        <v>0</v>
      </c>
      <c r="G144" s="2">
        <f t="shared" si="93"/>
        <v>0</v>
      </c>
      <c r="H144" s="21">
        <f t="shared" si="93"/>
        <v>0</v>
      </c>
      <c r="I144" s="2">
        <f t="shared" si="93"/>
        <v>10195.97142</v>
      </c>
      <c r="J144" s="2">
        <f t="shared" si="93"/>
        <v>0</v>
      </c>
      <c r="K144" s="25"/>
      <c r="L144" s="26"/>
    </row>
    <row r="145" spans="2:12" ht="39.950000000000003" customHeight="1" thickBot="1" x14ac:dyDescent="0.3">
      <c r="B145" s="59"/>
      <c r="C145" s="53"/>
      <c r="D145" s="36" t="s">
        <v>14</v>
      </c>
      <c r="E145" s="2">
        <v>0</v>
      </c>
      <c r="F145" s="37">
        <v>0</v>
      </c>
      <c r="G145" s="2">
        <v>0</v>
      </c>
      <c r="H145" s="2">
        <f>H146</f>
        <v>0</v>
      </c>
      <c r="I145" s="2">
        <v>0</v>
      </c>
      <c r="J145" s="3">
        <v>0</v>
      </c>
      <c r="K145" s="25"/>
      <c r="L145" s="26"/>
    </row>
    <row r="146" spans="2:12" ht="39.950000000000003" customHeight="1" thickBot="1" x14ac:dyDescent="0.3">
      <c r="B146" s="59"/>
      <c r="C146" s="53"/>
      <c r="D146" s="36" t="s">
        <v>37</v>
      </c>
      <c r="E146" s="2">
        <v>0</v>
      </c>
      <c r="F146" s="37">
        <v>0</v>
      </c>
      <c r="G146" s="2">
        <v>0</v>
      </c>
      <c r="H146" s="2">
        <v>0</v>
      </c>
      <c r="I146" s="2">
        <v>0</v>
      </c>
      <c r="J146" s="3">
        <v>0</v>
      </c>
      <c r="K146" s="25"/>
      <c r="L146" s="26"/>
    </row>
    <row r="147" spans="2:12" ht="39.950000000000003" customHeight="1" thickBot="1" x14ac:dyDescent="0.3">
      <c r="B147" s="59"/>
      <c r="C147" s="53"/>
      <c r="D147" s="38" t="s">
        <v>13</v>
      </c>
      <c r="E147" s="2">
        <f>E148</f>
        <v>0</v>
      </c>
      <c r="F147" s="37">
        <v>0</v>
      </c>
      <c r="G147" s="2">
        <f t="shared" ref="G147:J147" si="94">G148</f>
        <v>0</v>
      </c>
      <c r="H147" s="2">
        <f t="shared" si="94"/>
        <v>0</v>
      </c>
      <c r="I147" s="2">
        <f t="shared" si="94"/>
        <v>9686.1728490000005</v>
      </c>
      <c r="J147" s="3">
        <f t="shared" si="94"/>
        <v>0</v>
      </c>
      <c r="K147" s="25"/>
      <c r="L147" s="26"/>
    </row>
    <row r="148" spans="2:12" ht="39.950000000000003" customHeight="1" thickBot="1" x14ac:dyDescent="0.3">
      <c r="B148" s="59"/>
      <c r="C148" s="53"/>
      <c r="D148" s="39" t="s">
        <v>37</v>
      </c>
      <c r="E148" s="2">
        <v>0</v>
      </c>
      <c r="F148" s="37">
        <v>0</v>
      </c>
      <c r="G148" s="2">
        <v>0</v>
      </c>
      <c r="H148" s="2">
        <v>0</v>
      </c>
      <c r="I148" s="2">
        <v>9686.1728490000005</v>
      </c>
      <c r="J148" s="3"/>
      <c r="K148" s="25"/>
      <c r="L148" s="26"/>
    </row>
    <row r="149" spans="2:12" ht="39.950000000000003" customHeight="1" thickBot="1" x14ac:dyDescent="0.3">
      <c r="B149" s="59"/>
      <c r="C149" s="53"/>
      <c r="D149" s="38" t="s">
        <v>12</v>
      </c>
      <c r="E149" s="2">
        <v>0</v>
      </c>
      <c r="F149" s="37">
        <v>0</v>
      </c>
      <c r="G149" s="2">
        <v>0</v>
      </c>
      <c r="H149" s="2">
        <v>0</v>
      </c>
      <c r="I149" s="2">
        <f>I150</f>
        <v>509.79857099999998</v>
      </c>
      <c r="J149" s="3">
        <v>0</v>
      </c>
      <c r="K149" s="25"/>
      <c r="L149" s="26"/>
    </row>
    <row r="150" spans="2:12" ht="39.950000000000003" customHeight="1" thickBot="1" x14ac:dyDescent="0.3">
      <c r="B150" s="60"/>
      <c r="C150" s="54"/>
      <c r="D150" s="39" t="s">
        <v>37</v>
      </c>
      <c r="E150" s="2">
        <v>0</v>
      </c>
      <c r="F150" s="37">
        <v>0</v>
      </c>
      <c r="G150" s="2">
        <v>0</v>
      </c>
      <c r="H150" s="2">
        <v>0</v>
      </c>
      <c r="I150" s="2">
        <v>509.79857099999998</v>
      </c>
      <c r="J150" s="2">
        <v>0</v>
      </c>
      <c r="K150" s="25"/>
      <c r="L150" s="26"/>
    </row>
    <row r="151" spans="2:12" ht="39.950000000000003" customHeight="1" thickBot="1" x14ac:dyDescent="0.3">
      <c r="B151" s="55" t="s">
        <v>89</v>
      </c>
      <c r="C151" s="52" t="s">
        <v>60</v>
      </c>
      <c r="D151" s="30" t="s">
        <v>8</v>
      </c>
      <c r="E151" s="2">
        <f>E152+E154+E156</f>
        <v>1919.59</v>
      </c>
      <c r="F151" s="2">
        <f t="shared" ref="F151:J151" si="95">F152+F154+F156</f>
        <v>1447.3681200000001</v>
      </c>
      <c r="G151" s="3">
        <f>G152+G154+G156</f>
        <v>2890.88</v>
      </c>
      <c r="H151" s="1">
        <f t="shared" si="95"/>
        <v>0</v>
      </c>
      <c r="I151" s="1">
        <f t="shared" si="95"/>
        <v>0</v>
      </c>
      <c r="J151" s="1">
        <f t="shared" si="95"/>
        <v>0</v>
      </c>
      <c r="K151" s="25"/>
      <c r="L151" s="26"/>
    </row>
    <row r="152" spans="2:12" ht="39.950000000000003" customHeight="1" thickBot="1" x14ac:dyDescent="0.3">
      <c r="B152" s="56"/>
      <c r="C152" s="53"/>
      <c r="D152" s="30" t="s">
        <v>14</v>
      </c>
      <c r="E152" s="6">
        <f t="shared" ref="E152:J152" si="96">E153</f>
        <v>1805.37</v>
      </c>
      <c r="F152" s="6">
        <f t="shared" si="96"/>
        <v>1431.46155</v>
      </c>
      <c r="G152" s="1">
        <f t="shared" si="96"/>
        <v>2859.11</v>
      </c>
      <c r="H152" s="1">
        <f t="shared" si="96"/>
        <v>0</v>
      </c>
      <c r="I152" s="1">
        <f t="shared" si="96"/>
        <v>0</v>
      </c>
      <c r="J152" s="1">
        <f t="shared" si="96"/>
        <v>0</v>
      </c>
      <c r="K152" s="25"/>
      <c r="L152" s="26"/>
    </row>
    <row r="153" spans="2:12" ht="39.950000000000003" customHeight="1" thickBot="1" x14ac:dyDescent="0.3">
      <c r="B153" s="56"/>
      <c r="C153" s="53"/>
      <c r="D153" s="30" t="s">
        <v>37</v>
      </c>
      <c r="E153" s="6">
        <v>1805.37</v>
      </c>
      <c r="F153" s="6">
        <v>1431.46155</v>
      </c>
      <c r="G153" s="1">
        <v>2859.11</v>
      </c>
      <c r="H153" s="1">
        <v>0</v>
      </c>
      <c r="I153" s="1">
        <v>0</v>
      </c>
      <c r="J153" s="1">
        <v>0</v>
      </c>
      <c r="K153" s="25"/>
      <c r="L153" s="26"/>
    </row>
    <row r="154" spans="2:12" ht="39.950000000000003" customHeight="1" thickBot="1" x14ac:dyDescent="0.3">
      <c r="B154" s="56"/>
      <c r="C154" s="53"/>
      <c r="D154" s="30" t="s">
        <v>13</v>
      </c>
      <c r="E154" s="6">
        <f t="shared" ref="E154:J154" si="97">E155</f>
        <v>18.239999999999998</v>
      </c>
      <c r="F154" s="6">
        <f t="shared" si="97"/>
        <v>14.459199999999999</v>
      </c>
      <c r="G154" s="1">
        <f t="shared" si="97"/>
        <v>28.88</v>
      </c>
      <c r="H154" s="1">
        <f t="shared" si="97"/>
        <v>0</v>
      </c>
      <c r="I154" s="1">
        <f t="shared" si="97"/>
        <v>0</v>
      </c>
      <c r="J154" s="1">
        <f t="shared" si="97"/>
        <v>0</v>
      </c>
      <c r="K154" s="25"/>
      <c r="L154" s="26"/>
    </row>
    <row r="155" spans="2:12" ht="39.950000000000003" customHeight="1" thickBot="1" x14ac:dyDescent="0.3">
      <c r="B155" s="56"/>
      <c r="C155" s="53"/>
      <c r="D155" s="30" t="s">
        <v>37</v>
      </c>
      <c r="E155" s="6">
        <v>18.239999999999998</v>
      </c>
      <c r="F155" s="6">
        <v>14.459199999999999</v>
      </c>
      <c r="G155" s="1">
        <v>28.88</v>
      </c>
      <c r="H155" s="1">
        <v>0</v>
      </c>
      <c r="I155" s="1">
        <v>0</v>
      </c>
      <c r="J155" s="1">
        <v>0</v>
      </c>
      <c r="K155" s="25"/>
      <c r="L155" s="26"/>
    </row>
    <row r="156" spans="2:12" ht="39.950000000000003" customHeight="1" thickBot="1" x14ac:dyDescent="0.3">
      <c r="B156" s="56"/>
      <c r="C156" s="53"/>
      <c r="D156" s="30" t="s">
        <v>12</v>
      </c>
      <c r="E156" s="6">
        <f t="shared" ref="E156:J156" si="98">E157</f>
        <v>95.98</v>
      </c>
      <c r="F156" s="6">
        <f t="shared" si="98"/>
        <v>1.44737</v>
      </c>
      <c r="G156" s="1">
        <f t="shared" si="98"/>
        <v>2.89</v>
      </c>
      <c r="H156" s="1">
        <f t="shared" si="98"/>
        <v>0</v>
      </c>
      <c r="I156" s="1">
        <f t="shared" si="98"/>
        <v>0</v>
      </c>
      <c r="J156" s="1">
        <f t="shared" si="98"/>
        <v>0</v>
      </c>
      <c r="K156" s="25"/>
      <c r="L156" s="26"/>
    </row>
    <row r="157" spans="2:12" ht="39.950000000000003" customHeight="1" thickBot="1" x14ac:dyDescent="0.3">
      <c r="B157" s="57"/>
      <c r="C157" s="54"/>
      <c r="D157" s="30" t="s">
        <v>37</v>
      </c>
      <c r="E157" s="1">
        <v>95.98</v>
      </c>
      <c r="F157" s="6">
        <v>1.44737</v>
      </c>
      <c r="G157" s="1">
        <v>2.89</v>
      </c>
      <c r="H157" s="1">
        <v>0</v>
      </c>
      <c r="I157" s="1">
        <v>0</v>
      </c>
      <c r="J157" s="1">
        <v>0</v>
      </c>
      <c r="K157" s="25"/>
      <c r="L157" s="26"/>
    </row>
    <row r="158" spans="2:12" ht="39.950000000000003" customHeight="1" thickBot="1" x14ac:dyDescent="0.3">
      <c r="B158" s="55" t="s">
        <v>77</v>
      </c>
      <c r="C158" s="52" t="s">
        <v>65</v>
      </c>
      <c r="D158" s="28" t="s">
        <v>8</v>
      </c>
      <c r="E158" s="1">
        <f>E159+E161+E163</f>
        <v>0</v>
      </c>
      <c r="F158" s="1">
        <f>F159+F161+F163</f>
        <v>761.9</v>
      </c>
      <c r="G158" s="1">
        <f t="shared" ref="G158:J158" si="99">G159+G161+G163</f>
        <v>2419.92</v>
      </c>
      <c r="H158" s="1">
        <f t="shared" si="99"/>
        <v>2623.8900000000003</v>
      </c>
      <c r="I158" s="1">
        <f t="shared" si="99"/>
        <v>0</v>
      </c>
      <c r="J158" s="1">
        <f t="shared" si="99"/>
        <v>0</v>
      </c>
      <c r="K158" s="25">
        <f t="shared" ref="K158:K164" si="100">E158+F158+G158+H158+I158+J158</f>
        <v>5805.7100000000009</v>
      </c>
      <c r="L158" s="26"/>
    </row>
    <row r="159" spans="2:12" ht="39.950000000000003" customHeight="1" thickBot="1" x14ac:dyDescent="0.3">
      <c r="B159" s="56"/>
      <c r="C159" s="53"/>
      <c r="D159" s="29" t="s">
        <v>14</v>
      </c>
      <c r="E159" s="1">
        <f t="shared" ref="E159:J159" si="101">E160</f>
        <v>0</v>
      </c>
      <c r="F159" s="1">
        <f t="shared" si="101"/>
        <v>754.28</v>
      </c>
      <c r="G159" s="1">
        <f t="shared" si="101"/>
        <v>2387.25</v>
      </c>
      <c r="H159" s="1">
        <f t="shared" si="101"/>
        <v>2353.8000000000002</v>
      </c>
      <c r="I159" s="1">
        <f t="shared" si="101"/>
        <v>0</v>
      </c>
      <c r="J159" s="1">
        <f t="shared" si="101"/>
        <v>0</v>
      </c>
      <c r="K159" s="25">
        <f t="shared" si="100"/>
        <v>5495.33</v>
      </c>
      <c r="L159" s="26"/>
    </row>
    <row r="160" spans="2:12" ht="39.950000000000003" customHeight="1" thickBot="1" x14ac:dyDescent="0.3">
      <c r="B160" s="56"/>
      <c r="C160" s="53"/>
      <c r="D160" s="30" t="s">
        <v>37</v>
      </c>
      <c r="E160" s="1">
        <v>0</v>
      </c>
      <c r="F160" s="1">
        <v>754.28</v>
      </c>
      <c r="G160" s="1">
        <v>2387.25</v>
      </c>
      <c r="H160" s="1">
        <v>2353.8000000000002</v>
      </c>
      <c r="I160" s="1">
        <v>0</v>
      </c>
      <c r="J160" s="1">
        <v>0</v>
      </c>
      <c r="K160" s="25">
        <f t="shared" si="100"/>
        <v>5495.33</v>
      </c>
      <c r="L160" s="26"/>
    </row>
    <row r="161" spans="2:12" ht="39.950000000000003" customHeight="1" thickBot="1" x14ac:dyDescent="0.3">
      <c r="B161" s="56"/>
      <c r="C161" s="53"/>
      <c r="D161" s="30" t="s">
        <v>13</v>
      </c>
      <c r="E161" s="1">
        <f t="shared" ref="E161:J161" si="102">E162</f>
        <v>0</v>
      </c>
      <c r="F161" s="1">
        <f t="shared" si="102"/>
        <v>7.62</v>
      </c>
      <c r="G161" s="1">
        <f t="shared" si="102"/>
        <v>32.67</v>
      </c>
      <c r="H161" s="1">
        <f t="shared" si="102"/>
        <v>270.08999999999997</v>
      </c>
      <c r="I161" s="1">
        <f t="shared" si="102"/>
        <v>0</v>
      </c>
      <c r="J161" s="1">
        <f t="shared" si="102"/>
        <v>0</v>
      </c>
      <c r="K161" s="25">
        <f t="shared" si="100"/>
        <v>310.38</v>
      </c>
      <c r="L161" s="26"/>
    </row>
    <row r="162" spans="2:12" ht="39.950000000000003" customHeight="1" thickBot="1" x14ac:dyDescent="0.3">
      <c r="B162" s="56"/>
      <c r="C162" s="53"/>
      <c r="D162" s="30" t="s">
        <v>37</v>
      </c>
      <c r="E162" s="1">
        <v>0</v>
      </c>
      <c r="F162" s="1">
        <v>7.62</v>
      </c>
      <c r="G162" s="1">
        <v>32.67</v>
      </c>
      <c r="H162" s="1">
        <v>270.08999999999997</v>
      </c>
      <c r="I162" s="1">
        <v>0</v>
      </c>
      <c r="J162" s="1">
        <v>0</v>
      </c>
      <c r="K162" s="25">
        <f t="shared" si="100"/>
        <v>310.38</v>
      </c>
      <c r="L162" s="26"/>
    </row>
    <row r="163" spans="2:12" ht="39.950000000000003" customHeight="1" thickBot="1" x14ac:dyDescent="0.3">
      <c r="B163" s="56"/>
      <c r="C163" s="53"/>
      <c r="D163" s="30" t="s">
        <v>12</v>
      </c>
      <c r="E163" s="1">
        <f>E164</f>
        <v>0</v>
      </c>
      <c r="F163" s="1">
        <f t="shared" ref="F163:J163" si="103">F164</f>
        <v>0</v>
      </c>
      <c r="G163" s="1">
        <f t="shared" si="103"/>
        <v>0</v>
      </c>
      <c r="H163" s="1">
        <f t="shared" si="103"/>
        <v>0</v>
      </c>
      <c r="I163" s="1">
        <f t="shared" si="103"/>
        <v>0</v>
      </c>
      <c r="J163" s="1">
        <f t="shared" si="103"/>
        <v>0</v>
      </c>
      <c r="K163" s="25">
        <f t="shared" si="100"/>
        <v>0</v>
      </c>
      <c r="L163" s="26"/>
    </row>
    <row r="164" spans="2:12" ht="39.950000000000003" customHeight="1" thickBot="1" x14ac:dyDescent="0.3">
      <c r="B164" s="57"/>
      <c r="C164" s="54"/>
      <c r="D164" s="30" t="s">
        <v>37</v>
      </c>
      <c r="E164" s="1"/>
      <c r="F164" s="1"/>
      <c r="G164" s="1">
        <v>0</v>
      </c>
      <c r="H164" s="1">
        <v>0</v>
      </c>
      <c r="I164" s="1">
        <v>0</v>
      </c>
      <c r="J164" s="1">
        <v>0</v>
      </c>
      <c r="K164" s="25">
        <f t="shared" si="100"/>
        <v>0</v>
      </c>
      <c r="L164" s="26"/>
    </row>
    <row r="165" spans="2:12" ht="39.950000000000003" customHeight="1" thickBot="1" x14ac:dyDescent="0.3">
      <c r="B165" s="55" t="s">
        <v>79</v>
      </c>
      <c r="C165" s="52" t="s">
        <v>78</v>
      </c>
      <c r="D165" s="28" t="s">
        <v>8</v>
      </c>
      <c r="E165" s="1">
        <f>E166+E168+E170</f>
        <v>0</v>
      </c>
      <c r="F165" s="1">
        <f t="shared" ref="F165:J165" si="104">F166+F168+F170</f>
        <v>0</v>
      </c>
      <c r="G165" s="1">
        <f t="shared" si="104"/>
        <v>0</v>
      </c>
      <c r="H165" s="1">
        <f t="shared" si="104"/>
        <v>0</v>
      </c>
      <c r="I165" s="1">
        <f t="shared" si="104"/>
        <v>156885.59654</v>
      </c>
      <c r="J165" s="1">
        <f t="shared" si="104"/>
        <v>68877.865080000003</v>
      </c>
      <c r="K165" s="25"/>
      <c r="L165" s="26"/>
    </row>
    <row r="166" spans="2:12" ht="39.950000000000003" customHeight="1" thickBot="1" x14ac:dyDescent="0.3">
      <c r="B166" s="56"/>
      <c r="C166" s="53"/>
      <c r="D166" s="30" t="s">
        <v>14</v>
      </c>
      <c r="E166" s="1">
        <v>0</v>
      </c>
      <c r="F166" s="1">
        <v>0</v>
      </c>
      <c r="G166" s="1">
        <v>0</v>
      </c>
      <c r="H166" s="1">
        <f>H167</f>
        <v>0</v>
      </c>
      <c r="I166" s="1">
        <f>I167</f>
        <v>113689.8968</v>
      </c>
      <c r="J166" s="1">
        <f>J167</f>
        <v>63833.9</v>
      </c>
      <c r="K166" s="25"/>
      <c r="L166" s="26"/>
    </row>
    <row r="167" spans="2:12" ht="39.950000000000003" customHeight="1" thickBot="1" x14ac:dyDescent="0.3">
      <c r="B167" s="56"/>
      <c r="C167" s="53"/>
      <c r="D167" s="30" t="s">
        <v>37</v>
      </c>
      <c r="E167" s="1">
        <v>0</v>
      </c>
      <c r="F167" s="1">
        <v>0</v>
      </c>
      <c r="G167" s="1">
        <v>0</v>
      </c>
      <c r="H167" s="1">
        <v>0</v>
      </c>
      <c r="I167" s="1">
        <v>113689.8968</v>
      </c>
      <c r="J167" s="1">
        <v>63833.9</v>
      </c>
      <c r="K167" s="25"/>
      <c r="L167" s="26"/>
    </row>
    <row r="168" spans="2:12" ht="39.950000000000003" customHeight="1" thickBot="1" x14ac:dyDescent="0.3">
      <c r="B168" s="56"/>
      <c r="C168" s="53"/>
      <c r="D168" s="30" t="s">
        <v>13</v>
      </c>
      <c r="E168" s="1">
        <f>E169</f>
        <v>0</v>
      </c>
      <c r="F168" s="1">
        <f t="shared" ref="F168:J168" si="105">F169</f>
        <v>0</v>
      </c>
      <c r="G168" s="1">
        <f t="shared" si="105"/>
        <v>0</v>
      </c>
      <c r="H168" s="1">
        <f t="shared" si="105"/>
        <v>0</v>
      </c>
      <c r="I168" s="1">
        <f t="shared" si="105"/>
        <v>39916.674740000002</v>
      </c>
      <c r="J168" s="1">
        <f t="shared" si="105"/>
        <v>4336.8387899999998</v>
      </c>
      <c r="K168" s="25"/>
      <c r="L168" s="26"/>
    </row>
    <row r="169" spans="2:12" ht="39.950000000000003" customHeight="1" thickBot="1" x14ac:dyDescent="0.3">
      <c r="B169" s="56"/>
      <c r="C169" s="53"/>
      <c r="D169" s="30" t="s">
        <v>37</v>
      </c>
      <c r="E169" s="1">
        <f>E198</f>
        <v>0</v>
      </c>
      <c r="F169" s="1">
        <f>F198</f>
        <v>0</v>
      </c>
      <c r="G169" s="1">
        <v>0</v>
      </c>
      <c r="H169" s="1">
        <f t="shared" ref="H169" si="106">H198</f>
        <v>0</v>
      </c>
      <c r="I169" s="1">
        <v>39916.674740000002</v>
      </c>
      <c r="J169" s="1">
        <v>4336.8387899999998</v>
      </c>
      <c r="K169" s="25"/>
      <c r="L169" s="26"/>
    </row>
    <row r="170" spans="2:12" ht="39.950000000000003" customHeight="1" thickBot="1" x14ac:dyDescent="0.3">
      <c r="B170" s="56"/>
      <c r="C170" s="53"/>
      <c r="D170" s="30" t="s">
        <v>12</v>
      </c>
      <c r="E170" s="1">
        <v>0</v>
      </c>
      <c r="F170" s="1">
        <v>0</v>
      </c>
      <c r="G170" s="1">
        <v>0</v>
      </c>
      <c r="H170" s="1">
        <v>0</v>
      </c>
      <c r="I170" s="1">
        <f>I171</f>
        <v>3279.0250000000001</v>
      </c>
      <c r="J170" s="1">
        <f>J171</f>
        <v>707.12629000000004</v>
      </c>
      <c r="K170" s="25"/>
      <c r="L170" s="26"/>
    </row>
    <row r="171" spans="2:12" ht="39.950000000000003" customHeight="1" thickBot="1" x14ac:dyDescent="0.3">
      <c r="B171" s="57"/>
      <c r="C171" s="54"/>
      <c r="D171" s="30" t="s">
        <v>37</v>
      </c>
      <c r="E171" s="1">
        <v>0</v>
      </c>
      <c r="F171" s="1">
        <v>0</v>
      </c>
      <c r="G171" s="1">
        <v>0</v>
      </c>
      <c r="H171" s="1">
        <v>0</v>
      </c>
      <c r="I171" s="1">
        <f>1721.18+1557.845</f>
        <v>3279.0250000000001</v>
      </c>
      <c r="J171" s="1">
        <v>707.12629000000004</v>
      </c>
      <c r="K171" s="25"/>
      <c r="L171" s="26"/>
    </row>
    <row r="172" spans="2:12" ht="39.950000000000003" customHeight="1" thickBot="1" x14ac:dyDescent="0.3">
      <c r="B172" s="55" t="s">
        <v>90</v>
      </c>
      <c r="C172" s="52" t="s">
        <v>81</v>
      </c>
      <c r="D172" s="28" t="s">
        <v>8</v>
      </c>
      <c r="E172" s="1">
        <v>0</v>
      </c>
      <c r="F172" s="1">
        <v>0</v>
      </c>
      <c r="G172" s="1">
        <v>0</v>
      </c>
      <c r="H172" s="1">
        <v>0</v>
      </c>
      <c r="I172" s="1">
        <f>I173+I175+I177</f>
        <v>34906.781450000002</v>
      </c>
      <c r="J172" s="1">
        <f>J173+J175+J177</f>
        <v>34961.588000000003</v>
      </c>
      <c r="K172" s="25"/>
      <c r="L172" s="26"/>
    </row>
    <row r="173" spans="2:12" ht="39.950000000000003" customHeight="1" thickBot="1" x14ac:dyDescent="0.3">
      <c r="B173" s="56"/>
      <c r="C173" s="53"/>
      <c r="D173" s="30" t="s">
        <v>14</v>
      </c>
      <c r="E173" s="1">
        <v>0</v>
      </c>
      <c r="F173" s="1">
        <v>0</v>
      </c>
      <c r="G173" s="1">
        <v>0</v>
      </c>
      <c r="H173" s="1">
        <v>0</v>
      </c>
      <c r="I173" s="1">
        <f>I174</f>
        <v>34604.805189999999</v>
      </c>
      <c r="J173" s="1">
        <f>J174</f>
        <v>34937.421000000002</v>
      </c>
      <c r="K173" s="25"/>
      <c r="L173" s="26"/>
    </row>
    <row r="174" spans="2:12" ht="39.950000000000003" customHeight="1" thickBot="1" x14ac:dyDescent="0.3">
      <c r="B174" s="56"/>
      <c r="C174" s="53"/>
      <c r="D174" s="30" t="s">
        <v>37</v>
      </c>
      <c r="E174" s="1">
        <v>0</v>
      </c>
      <c r="F174" s="1">
        <v>0</v>
      </c>
      <c r="G174" s="1">
        <v>0</v>
      </c>
      <c r="H174" s="1">
        <v>0</v>
      </c>
      <c r="I174" s="1">
        <v>34604.805189999999</v>
      </c>
      <c r="J174" s="1">
        <v>34937.421000000002</v>
      </c>
      <c r="K174" s="25"/>
      <c r="L174" s="26"/>
    </row>
    <row r="175" spans="2:12" ht="39.950000000000003" customHeight="1" thickBot="1" x14ac:dyDescent="0.3">
      <c r="B175" s="56"/>
      <c r="C175" s="53"/>
      <c r="D175" s="30" t="s">
        <v>13</v>
      </c>
      <c r="E175" s="1">
        <v>0</v>
      </c>
      <c r="F175" s="1">
        <v>0</v>
      </c>
      <c r="G175" s="1">
        <v>0</v>
      </c>
      <c r="H175" s="1">
        <v>0</v>
      </c>
      <c r="I175" s="1">
        <f>I176</f>
        <v>301.97626000000002</v>
      </c>
      <c r="J175" s="1">
        <f>J176</f>
        <v>24.167000000000002</v>
      </c>
      <c r="K175" s="25"/>
      <c r="L175" s="26"/>
    </row>
    <row r="176" spans="2:12" ht="39.950000000000003" customHeight="1" thickBot="1" x14ac:dyDescent="0.3">
      <c r="B176" s="56"/>
      <c r="C176" s="53"/>
      <c r="D176" s="30" t="s">
        <v>37</v>
      </c>
      <c r="E176" s="1">
        <v>0</v>
      </c>
      <c r="F176" s="1">
        <v>0</v>
      </c>
      <c r="G176" s="1">
        <v>0</v>
      </c>
      <c r="H176" s="1">
        <v>0</v>
      </c>
      <c r="I176" s="1">
        <v>301.97626000000002</v>
      </c>
      <c r="J176" s="1">
        <v>24.167000000000002</v>
      </c>
      <c r="K176" s="25"/>
      <c r="L176" s="26"/>
    </row>
    <row r="177" spans="2:12" ht="39.950000000000003" customHeight="1" thickBot="1" x14ac:dyDescent="0.3">
      <c r="B177" s="56"/>
      <c r="C177" s="53"/>
      <c r="D177" s="30" t="s">
        <v>12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25"/>
      <c r="L177" s="26"/>
    </row>
    <row r="178" spans="2:12" ht="39.950000000000003" customHeight="1" thickBot="1" x14ac:dyDescent="0.3">
      <c r="B178" s="57"/>
      <c r="C178" s="54"/>
      <c r="D178" s="30" t="s">
        <v>37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25"/>
      <c r="L178" s="26"/>
    </row>
    <row r="179" spans="2:12" ht="39.950000000000003" customHeight="1" thickBot="1" x14ac:dyDescent="0.3">
      <c r="B179" s="77" t="s">
        <v>18</v>
      </c>
      <c r="C179" s="52" t="s">
        <v>47</v>
      </c>
      <c r="D179" s="28" t="s">
        <v>8</v>
      </c>
      <c r="E179" s="1">
        <f>E180+E182+E184</f>
        <v>5933.94</v>
      </c>
      <c r="F179" s="1">
        <f t="shared" ref="F179:J179" si="107">F180+F182+F184</f>
        <v>5168.8919999999998</v>
      </c>
      <c r="G179" s="1">
        <f t="shared" si="107"/>
        <v>5454.5767900000001</v>
      </c>
      <c r="H179" s="1">
        <f t="shared" si="107"/>
        <v>5700.95</v>
      </c>
      <c r="I179" s="1">
        <f t="shared" si="107"/>
        <v>5478.9635399999997</v>
      </c>
      <c r="J179" s="1">
        <f t="shared" si="107"/>
        <v>5688.2759999999998</v>
      </c>
      <c r="K179" s="8">
        <f t="shared" ref="K179:K193" si="108">E179+F179+G179+H179+I179+J179</f>
        <v>33425.598330000001</v>
      </c>
      <c r="L179" s="22"/>
    </row>
    <row r="180" spans="2:12" ht="39.950000000000003" customHeight="1" thickBot="1" x14ac:dyDescent="0.3">
      <c r="B180" s="78"/>
      <c r="C180" s="53"/>
      <c r="D180" s="29" t="s">
        <v>14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8">
        <f t="shared" si="108"/>
        <v>0</v>
      </c>
      <c r="L180" s="22"/>
    </row>
    <row r="181" spans="2:12" ht="39.950000000000003" customHeight="1" thickBot="1" x14ac:dyDescent="0.3">
      <c r="B181" s="78"/>
      <c r="C181" s="53"/>
      <c r="D181" s="30" t="s">
        <v>37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8">
        <f t="shared" si="108"/>
        <v>0</v>
      </c>
      <c r="L181" s="22"/>
    </row>
    <row r="182" spans="2:12" ht="39.950000000000003" customHeight="1" thickBot="1" x14ac:dyDescent="0.3">
      <c r="B182" s="78"/>
      <c r="C182" s="53"/>
      <c r="D182" s="30" t="s">
        <v>13</v>
      </c>
      <c r="E182" s="1">
        <f>E183</f>
        <v>5933.94</v>
      </c>
      <c r="F182" s="1">
        <f t="shared" ref="F182:J182" si="109">F183</f>
        <v>5168.8919999999998</v>
      </c>
      <c r="G182" s="1">
        <f t="shared" si="109"/>
        <v>5454.5767900000001</v>
      </c>
      <c r="H182" s="1">
        <f t="shared" si="109"/>
        <v>5700.95</v>
      </c>
      <c r="I182" s="1">
        <f t="shared" si="109"/>
        <v>5478.9635399999997</v>
      </c>
      <c r="J182" s="1">
        <f t="shared" si="109"/>
        <v>5688.2759999999998</v>
      </c>
      <c r="K182" s="8">
        <f t="shared" si="108"/>
        <v>33425.598330000001</v>
      </c>
      <c r="L182" s="22"/>
    </row>
    <row r="183" spans="2:12" ht="39.950000000000003" customHeight="1" thickBot="1" x14ac:dyDescent="0.3">
      <c r="B183" s="78"/>
      <c r="C183" s="53"/>
      <c r="D183" s="30" t="s">
        <v>37</v>
      </c>
      <c r="E183" s="1">
        <f>E191</f>
        <v>5933.94</v>
      </c>
      <c r="F183" s="1">
        <f>F191</f>
        <v>5168.8919999999998</v>
      </c>
      <c r="G183" s="1">
        <v>5454.5767900000001</v>
      </c>
      <c r="H183" s="1">
        <f t="shared" ref="H183" si="110">H191</f>
        <v>5700.95</v>
      </c>
      <c r="I183" s="1">
        <f t="shared" ref="I183:J183" si="111">I191</f>
        <v>5478.9635399999997</v>
      </c>
      <c r="J183" s="1">
        <f t="shared" si="111"/>
        <v>5688.2759999999998</v>
      </c>
      <c r="K183" s="8">
        <f t="shared" si="108"/>
        <v>33425.598330000001</v>
      </c>
      <c r="L183" s="22"/>
    </row>
    <row r="184" spans="2:12" ht="39.950000000000003" customHeight="1" thickBot="1" x14ac:dyDescent="0.3">
      <c r="B184" s="78"/>
      <c r="C184" s="53"/>
      <c r="D184" s="30" t="s">
        <v>12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8">
        <f t="shared" si="108"/>
        <v>0</v>
      </c>
      <c r="L184" s="22"/>
    </row>
    <row r="185" spans="2:12" ht="39" customHeight="1" thickBot="1" x14ac:dyDescent="0.3">
      <c r="B185" s="79"/>
      <c r="C185" s="54"/>
      <c r="D185" s="30" t="s">
        <v>37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8">
        <f t="shared" si="108"/>
        <v>0</v>
      </c>
      <c r="L185" s="22"/>
    </row>
    <row r="186" spans="2:12" ht="24" customHeight="1" thickBot="1" x14ac:dyDescent="0.3">
      <c r="B186" s="27"/>
      <c r="C186" s="29" t="s">
        <v>15</v>
      </c>
      <c r="D186" s="30"/>
      <c r="E186" s="1"/>
      <c r="F186" s="1" t="s">
        <v>16</v>
      </c>
      <c r="G186" s="1"/>
      <c r="H186" s="1"/>
      <c r="I186" s="1"/>
      <c r="J186" s="1"/>
      <c r="K186" s="8" t="e">
        <f t="shared" si="108"/>
        <v>#VALUE!</v>
      </c>
      <c r="L186" s="22"/>
    </row>
    <row r="187" spans="2:12" ht="39.950000000000003" customHeight="1" thickBot="1" x14ac:dyDescent="0.3">
      <c r="B187" s="55" t="s">
        <v>26</v>
      </c>
      <c r="C187" s="52" t="s">
        <v>54</v>
      </c>
      <c r="D187" s="28" t="s">
        <v>8</v>
      </c>
      <c r="E187" s="1">
        <f t="shared" ref="E187:H187" si="112">E188+E190</f>
        <v>5933.94</v>
      </c>
      <c r="F187" s="1">
        <f>F188+F190</f>
        <v>5168.8919999999998</v>
      </c>
      <c r="G187" s="1">
        <f t="shared" si="112"/>
        <v>5454.58</v>
      </c>
      <c r="H187" s="1">
        <f t="shared" si="112"/>
        <v>5700.95</v>
      </c>
      <c r="I187" s="1">
        <f t="shared" ref="I187:J187" si="113">I188+I190</f>
        <v>5478.9635399999997</v>
      </c>
      <c r="J187" s="1">
        <f t="shared" si="113"/>
        <v>5688.2759999999998</v>
      </c>
      <c r="K187" s="8">
        <f t="shared" si="108"/>
        <v>33425.601539999996</v>
      </c>
      <c r="L187" s="22"/>
    </row>
    <row r="188" spans="2:12" ht="39.950000000000003" customHeight="1" thickBot="1" x14ac:dyDescent="0.3">
      <c r="B188" s="56"/>
      <c r="C188" s="53"/>
      <c r="D188" s="29" t="s">
        <v>14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8">
        <f t="shared" si="108"/>
        <v>0</v>
      </c>
      <c r="L188" s="22"/>
    </row>
    <row r="189" spans="2:12" ht="39.950000000000003" customHeight="1" thickBot="1" x14ac:dyDescent="0.3">
      <c r="B189" s="56"/>
      <c r="C189" s="53"/>
      <c r="D189" s="30" t="s">
        <v>37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8">
        <f t="shared" si="108"/>
        <v>0</v>
      </c>
      <c r="L189" s="22"/>
    </row>
    <row r="190" spans="2:12" ht="39.950000000000003" customHeight="1" thickBot="1" x14ac:dyDescent="0.3">
      <c r="B190" s="56"/>
      <c r="C190" s="53"/>
      <c r="D190" s="30" t="s">
        <v>13</v>
      </c>
      <c r="E190" s="1">
        <f t="shared" ref="E190:J190" si="114">E191</f>
        <v>5933.94</v>
      </c>
      <c r="F190" s="1">
        <f t="shared" si="114"/>
        <v>5168.8919999999998</v>
      </c>
      <c r="G190" s="1">
        <f t="shared" si="114"/>
        <v>5454.58</v>
      </c>
      <c r="H190" s="1">
        <f t="shared" si="114"/>
        <v>5700.95</v>
      </c>
      <c r="I190" s="1">
        <f t="shared" si="114"/>
        <v>5478.9635399999997</v>
      </c>
      <c r="J190" s="1">
        <f t="shared" si="114"/>
        <v>5688.2759999999998</v>
      </c>
      <c r="K190" s="8">
        <f t="shared" si="108"/>
        <v>33425.601539999996</v>
      </c>
      <c r="L190" s="22"/>
    </row>
    <row r="191" spans="2:12" ht="39.950000000000003" customHeight="1" thickBot="1" x14ac:dyDescent="0.3">
      <c r="B191" s="56"/>
      <c r="C191" s="53"/>
      <c r="D191" s="30" t="s">
        <v>37</v>
      </c>
      <c r="E191" s="1">
        <v>5933.94</v>
      </c>
      <c r="F191" s="1">
        <v>5168.8919999999998</v>
      </c>
      <c r="G191" s="1">
        <v>5454.58</v>
      </c>
      <c r="H191" s="1">
        <v>5700.95</v>
      </c>
      <c r="I191" s="1">
        <v>5478.9635399999997</v>
      </c>
      <c r="J191" s="1">
        <v>5688.2759999999998</v>
      </c>
      <c r="K191" s="8">
        <f t="shared" si="108"/>
        <v>33425.601539999996</v>
      </c>
      <c r="L191" s="22"/>
    </row>
    <row r="192" spans="2:12" ht="39.950000000000003" customHeight="1" thickBot="1" x14ac:dyDescent="0.3">
      <c r="B192" s="56"/>
      <c r="C192" s="53"/>
      <c r="D192" s="30" t="s">
        <v>12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8">
        <f t="shared" si="108"/>
        <v>0</v>
      </c>
      <c r="L192" s="22"/>
    </row>
    <row r="193" spans="2:14" ht="39.950000000000003" customHeight="1" thickBot="1" x14ac:dyDescent="0.3">
      <c r="B193" s="57"/>
      <c r="C193" s="54"/>
      <c r="D193" s="30" t="s">
        <v>37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8">
        <f t="shared" si="108"/>
        <v>0</v>
      </c>
      <c r="L193" s="22"/>
      <c r="M193" s="15"/>
    </row>
    <row r="194" spans="2:14" ht="39.950000000000003" customHeight="1" thickBot="1" x14ac:dyDescent="0.3">
      <c r="B194" s="55" t="s">
        <v>40</v>
      </c>
      <c r="C194" s="52" t="s">
        <v>53</v>
      </c>
      <c r="D194" s="30" t="s">
        <v>8</v>
      </c>
      <c r="E194" s="1">
        <f>E195+E197+E199</f>
        <v>0</v>
      </c>
      <c r="F194" s="1">
        <f t="shared" ref="F194:K194" si="115">F195+F197+F199</f>
        <v>0</v>
      </c>
      <c r="G194" s="1">
        <f t="shared" si="115"/>
        <v>0</v>
      </c>
      <c r="H194" s="1">
        <f t="shared" si="115"/>
        <v>0</v>
      </c>
      <c r="I194" s="1">
        <f t="shared" si="115"/>
        <v>0</v>
      </c>
      <c r="J194" s="1">
        <f t="shared" si="115"/>
        <v>0</v>
      </c>
      <c r="K194" s="1">
        <f t="shared" si="115"/>
        <v>0</v>
      </c>
      <c r="L194" s="22"/>
    </row>
    <row r="195" spans="2:14" ht="39.950000000000003" customHeight="1" thickBot="1" x14ac:dyDescent="0.3">
      <c r="B195" s="56"/>
      <c r="C195" s="53"/>
      <c r="D195" s="30" t="s">
        <v>14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8"/>
      <c r="L195" s="22"/>
    </row>
    <row r="196" spans="2:14" ht="39.950000000000003" customHeight="1" thickBot="1" x14ac:dyDescent="0.3">
      <c r="B196" s="56"/>
      <c r="C196" s="53"/>
      <c r="D196" s="30" t="s">
        <v>37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8"/>
      <c r="L196" s="22"/>
    </row>
    <row r="197" spans="2:14" ht="39.950000000000003" customHeight="1" thickBot="1" x14ac:dyDescent="0.3">
      <c r="B197" s="56"/>
      <c r="C197" s="53"/>
      <c r="D197" s="30" t="s">
        <v>13</v>
      </c>
      <c r="E197" s="1">
        <f t="shared" ref="E197:J197" si="116">E198</f>
        <v>0</v>
      </c>
      <c r="F197" s="1">
        <f t="shared" si="116"/>
        <v>0</v>
      </c>
      <c r="G197" s="1">
        <f t="shared" si="116"/>
        <v>0</v>
      </c>
      <c r="H197" s="1">
        <f t="shared" si="116"/>
        <v>0</v>
      </c>
      <c r="I197" s="1">
        <f t="shared" si="116"/>
        <v>0</v>
      </c>
      <c r="J197" s="1">
        <f t="shared" si="116"/>
        <v>0</v>
      </c>
      <c r="K197" s="8"/>
      <c r="L197" s="22"/>
    </row>
    <row r="198" spans="2:14" ht="39.950000000000003" customHeight="1" thickBot="1" x14ac:dyDescent="0.3">
      <c r="B198" s="56"/>
      <c r="C198" s="53"/>
      <c r="D198" s="30" t="s">
        <v>37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8"/>
      <c r="L198" s="22"/>
    </row>
    <row r="199" spans="2:14" ht="39.950000000000003" customHeight="1" thickBot="1" x14ac:dyDescent="0.3">
      <c r="B199" s="56"/>
      <c r="C199" s="53"/>
      <c r="D199" s="30" t="s">
        <v>12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8"/>
      <c r="L199" s="22"/>
      <c r="M199" s="16"/>
      <c r="N199" s="16"/>
    </row>
    <row r="200" spans="2:14" ht="43.5" customHeight="1" thickBot="1" x14ac:dyDescent="0.3">
      <c r="B200" s="57"/>
      <c r="C200" s="54"/>
      <c r="D200" s="30" t="s">
        <v>37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8"/>
      <c r="L200" s="22"/>
      <c r="M200" s="17"/>
      <c r="N200" s="17"/>
    </row>
    <row r="201" spans="2:14" ht="39.950000000000003" customHeight="1" thickBot="1" x14ac:dyDescent="0.3">
      <c r="B201" s="77" t="s">
        <v>19</v>
      </c>
      <c r="C201" s="52" t="s">
        <v>48</v>
      </c>
      <c r="D201" s="28" t="s">
        <v>8</v>
      </c>
      <c r="E201" s="1">
        <f>E202+E204+E206</f>
        <v>15955.670000000002</v>
      </c>
      <c r="F201" s="1">
        <f>F202+F204+F206</f>
        <v>18030.618920000001</v>
      </c>
      <c r="G201" s="1">
        <f t="shared" ref="G201:H201" si="117">G202+G204+G206</f>
        <v>18938.68</v>
      </c>
      <c r="H201" s="1">
        <f t="shared" si="117"/>
        <v>22561.46</v>
      </c>
      <c r="I201" s="1">
        <f t="shared" ref="I201:J201" si="118">I202+I204+I206</f>
        <v>24008.455010000001</v>
      </c>
      <c r="J201" s="1">
        <f t="shared" si="118"/>
        <v>23831.275000000001</v>
      </c>
      <c r="K201" s="8">
        <f t="shared" ref="K201:K207" si="119">E201+F201+G201+H201+I201+J201</f>
        <v>123326.15893000001</v>
      </c>
      <c r="L201" s="22"/>
    </row>
    <row r="202" spans="2:14" ht="39.950000000000003" customHeight="1" thickBot="1" x14ac:dyDescent="0.3">
      <c r="B202" s="78"/>
      <c r="C202" s="53"/>
      <c r="D202" s="30" t="s">
        <v>14</v>
      </c>
      <c r="E202" s="1">
        <f t="shared" ref="E202:J202" si="120">E203</f>
        <v>0</v>
      </c>
      <c r="F202" s="1">
        <f t="shared" si="120"/>
        <v>0</v>
      </c>
      <c r="G202" s="1">
        <f t="shared" si="120"/>
        <v>0</v>
      </c>
      <c r="H202" s="1">
        <f t="shared" si="120"/>
        <v>0</v>
      </c>
      <c r="I202" s="1">
        <f t="shared" si="120"/>
        <v>0</v>
      </c>
      <c r="J202" s="1">
        <f t="shared" si="120"/>
        <v>0</v>
      </c>
      <c r="K202" s="8">
        <f t="shared" si="119"/>
        <v>0</v>
      </c>
      <c r="L202" s="22"/>
    </row>
    <row r="203" spans="2:14" ht="39.950000000000003" customHeight="1" thickBot="1" x14ac:dyDescent="0.3">
      <c r="B203" s="78"/>
      <c r="C203" s="53"/>
      <c r="D203" s="30" t="s">
        <v>37</v>
      </c>
      <c r="E203" s="1">
        <f>E212+E219+E227</f>
        <v>0</v>
      </c>
      <c r="F203" s="1">
        <f t="shared" ref="F203:K203" si="121">F212+F219+F227</f>
        <v>0</v>
      </c>
      <c r="G203" s="1">
        <f t="shared" si="121"/>
        <v>0</v>
      </c>
      <c r="H203" s="1">
        <f t="shared" si="121"/>
        <v>0</v>
      </c>
      <c r="I203" s="1">
        <f t="shared" ref="I203:J203" si="122">I212+I219+I227</f>
        <v>0</v>
      </c>
      <c r="J203" s="1">
        <f t="shared" si="122"/>
        <v>0</v>
      </c>
      <c r="K203" s="1">
        <f t="shared" si="121"/>
        <v>0</v>
      </c>
      <c r="L203" s="22"/>
    </row>
    <row r="204" spans="2:14" ht="39.950000000000003" customHeight="1" thickBot="1" x14ac:dyDescent="0.3">
      <c r="B204" s="78"/>
      <c r="C204" s="53"/>
      <c r="D204" s="30" t="s">
        <v>13</v>
      </c>
      <c r="E204" s="1">
        <f t="shared" ref="E204:J204" si="123">E205</f>
        <v>1646.95</v>
      </c>
      <c r="F204" s="1">
        <f t="shared" si="123"/>
        <v>1768.02</v>
      </c>
      <c r="G204" s="1">
        <f t="shared" si="123"/>
        <v>1883.41</v>
      </c>
      <c r="H204" s="1">
        <f t="shared" si="123"/>
        <v>2071.73</v>
      </c>
      <c r="I204" s="1">
        <f t="shared" si="123"/>
        <v>2753.4000099999998</v>
      </c>
      <c r="J204" s="1">
        <f t="shared" si="123"/>
        <v>2753.4</v>
      </c>
      <c r="K204" s="8">
        <f t="shared" si="119"/>
        <v>12876.91001</v>
      </c>
      <c r="L204" s="22"/>
    </row>
    <row r="205" spans="2:14" ht="39.950000000000003" customHeight="1" thickBot="1" x14ac:dyDescent="0.3">
      <c r="B205" s="78"/>
      <c r="C205" s="53"/>
      <c r="D205" s="30" t="s">
        <v>37</v>
      </c>
      <c r="E205" s="1">
        <f>E214+E221+E229</f>
        <v>1646.95</v>
      </c>
      <c r="F205" s="1">
        <f t="shared" ref="F205:J205" si="124">F214+F221+F229</f>
        <v>1768.02</v>
      </c>
      <c r="G205" s="1">
        <f t="shared" si="124"/>
        <v>1883.41</v>
      </c>
      <c r="H205" s="1">
        <f t="shared" si="124"/>
        <v>2071.73</v>
      </c>
      <c r="I205" s="1">
        <f t="shared" si="124"/>
        <v>2753.4000099999998</v>
      </c>
      <c r="J205" s="1">
        <f t="shared" si="124"/>
        <v>2753.4</v>
      </c>
      <c r="K205" s="8">
        <f t="shared" si="119"/>
        <v>12876.91001</v>
      </c>
      <c r="L205" s="22"/>
    </row>
    <row r="206" spans="2:14" ht="39.950000000000003" customHeight="1" thickBot="1" x14ac:dyDescent="0.3">
      <c r="B206" s="78"/>
      <c r="C206" s="53"/>
      <c r="D206" s="30" t="s">
        <v>12</v>
      </c>
      <c r="E206" s="1">
        <f>E207+E209+E208</f>
        <v>14308.720000000001</v>
      </c>
      <c r="F206" s="1">
        <f t="shared" ref="F206:J206" si="125">F207+F209+F208</f>
        <v>16262.59892</v>
      </c>
      <c r="G206" s="1">
        <f t="shared" si="125"/>
        <v>17055.27</v>
      </c>
      <c r="H206" s="1">
        <f t="shared" si="125"/>
        <v>20489.73</v>
      </c>
      <c r="I206" s="1">
        <f t="shared" si="125"/>
        <v>21255.055</v>
      </c>
      <c r="J206" s="1">
        <f t="shared" si="125"/>
        <v>21077.875</v>
      </c>
      <c r="K206" s="8">
        <f t="shared" si="119"/>
        <v>110449.24892000001</v>
      </c>
      <c r="L206" s="22"/>
    </row>
    <row r="207" spans="2:14" ht="39.950000000000003" customHeight="1" thickBot="1" x14ac:dyDescent="0.3">
      <c r="B207" s="78"/>
      <c r="C207" s="53"/>
      <c r="D207" s="30" t="s">
        <v>37</v>
      </c>
      <c r="E207" s="1">
        <f>E216+E223+E231</f>
        <v>6166.3</v>
      </c>
      <c r="F207" s="1">
        <f t="shared" ref="F207:J207" si="126">F216+F223+F231</f>
        <v>6833.6237700000001</v>
      </c>
      <c r="G207" s="1">
        <f t="shared" si="126"/>
        <v>6941.57</v>
      </c>
      <c r="H207" s="1">
        <f t="shared" si="126"/>
        <v>8151.65</v>
      </c>
      <c r="I207" s="1">
        <f t="shared" si="126"/>
        <v>7712.085</v>
      </c>
      <c r="J207" s="1">
        <f t="shared" si="126"/>
        <v>7514.5249999999996</v>
      </c>
      <c r="K207" s="8">
        <f t="shared" si="119"/>
        <v>43319.753770000003</v>
      </c>
      <c r="L207" s="22"/>
    </row>
    <row r="208" spans="2:14" ht="39.950000000000003" customHeight="1" thickBot="1" x14ac:dyDescent="0.3">
      <c r="B208" s="78"/>
      <c r="C208" s="53"/>
      <c r="D208" s="30" t="s">
        <v>63</v>
      </c>
      <c r="E208" s="1">
        <f>E224</f>
        <v>8098.38</v>
      </c>
      <c r="F208" s="1">
        <f t="shared" ref="F208:H208" si="127">F224</f>
        <v>9428.9751500000002</v>
      </c>
      <c r="G208" s="1">
        <f t="shared" si="127"/>
        <v>10113.700000000001</v>
      </c>
      <c r="H208" s="1">
        <f t="shared" si="127"/>
        <v>12338.08</v>
      </c>
      <c r="I208" s="1">
        <f t="shared" ref="I208:J208" si="128">I224</f>
        <v>13542.97</v>
      </c>
      <c r="J208" s="1">
        <f t="shared" si="128"/>
        <v>13563.35</v>
      </c>
      <c r="K208" s="8"/>
      <c r="L208" s="22"/>
    </row>
    <row r="209" spans="2:12" ht="39.950000000000003" customHeight="1" thickBot="1" x14ac:dyDescent="0.3">
      <c r="B209" s="79"/>
      <c r="C209" s="54"/>
      <c r="D209" s="30" t="s">
        <v>58</v>
      </c>
      <c r="E209" s="1">
        <f>E238</f>
        <v>44.04</v>
      </c>
      <c r="F209" s="1">
        <f t="shared" ref="F209:H209" si="129">F238</f>
        <v>0</v>
      </c>
      <c r="G209" s="1">
        <f t="shared" si="129"/>
        <v>0</v>
      </c>
      <c r="H209" s="1">
        <f t="shared" si="129"/>
        <v>0</v>
      </c>
      <c r="I209" s="1">
        <f t="shared" ref="I209:J209" si="130">I238</f>
        <v>0</v>
      </c>
      <c r="J209" s="1">
        <f t="shared" si="130"/>
        <v>0</v>
      </c>
      <c r="K209" s="8"/>
      <c r="L209" s="22"/>
    </row>
    <row r="210" spans="2:12" ht="39.950000000000003" customHeight="1" thickBot="1" x14ac:dyDescent="0.3">
      <c r="B210" s="55" t="s">
        <v>27</v>
      </c>
      <c r="C210" s="64" t="s">
        <v>49</v>
      </c>
      <c r="D210" s="28" t="s">
        <v>8</v>
      </c>
      <c r="E210" s="1">
        <f>E211+E213+E215</f>
        <v>6166.3</v>
      </c>
      <c r="F210" s="1">
        <f t="shared" ref="F210:H210" si="131">F211+F213+F215</f>
        <v>6833.6237700000001</v>
      </c>
      <c r="G210" s="1">
        <f t="shared" si="131"/>
        <v>6941.57</v>
      </c>
      <c r="H210" s="1">
        <f t="shared" si="131"/>
        <v>8151.65</v>
      </c>
      <c r="I210" s="1">
        <f t="shared" ref="I210:J210" si="132">I211+I213+I215</f>
        <v>7712.085</v>
      </c>
      <c r="J210" s="1">
        <f t="shared" si="132"/>
        <v>7514.5249999999996</v>
      </c>
      <c r="K210" s="8">
        <f t="shared" ref="K210:K217" si="133">E210+F210+G210+H210+I210+J210</f>
        <v>43319.753770000003</v>
      </c>
      <c r="L210" s="22"/>
    </row>
    <row r="211" spans="2:12" ht="39.950000000000003" customHeight="1" thickBot="1" x14ac:dyDescent="0.3">
      <c r="B211" s="56"/>
      <c r="C211" s="65"/>
      <c r="D211" s="29" t="s">
        <v>14</v>
      </c>
      <c r="E211" s="1">
        <f t="shared" ref="E211:J211" si="134">E212</f>
        <v>0</v>
      </c>
      <c r="F211" s="1">
        <f t="shared" si="134"/>
        <v>0</v>
      </c>
      <c r="G211" s="1">
        <f t="shared" si="134"/>
        <v>0</v>
      </c>
      <c r="H211" s="1">
        <f t="shared" si="134"/>
        <v>0</v>
      </c>
      <c r="I211" s="1">
        <f t="shared" si="134"/>
        <v>0</v>
      </c>
      <c r="J211" s="1">
        <f t="shared" si="134"/>
        <v>0</v>
      </c>
      <c r="K211" s="8">
        <f t="shared" si="133"/>
        <v>0</v>
      </c>
      <c r="L211" s="22"/>
    </row>
    <row r="212" spans="2:12" ht="39.950000000000003" customHeight="1" thickBot="1" x14ac:dyDescent="0.3">
      <c r="B212" s="56"/>
      <c r="C212" s="65"/>
      <c r="D212" s="30" t="s">
        <v>37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8">
        <f t="shared" si="133"/>
        <v>0</v>
      </c>
      <c r="L212" s="22"/>
    </row>
    <row r="213" spans="2:12" ht="39.950000000000003" customHeight="1" thickBot="1" x14ac:dyDescent="0.3">
      <c r="B213" s="56"/>
      <c r="C213" s="65"/>
      <c r="D213" s="30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8">
        <f t="shared" si="133"/>
        <v>0</v>
      </c>
      <c r="L213" s="22"/>
    </row>
    <row r="214" spans="2:12" ht="39.950000000000003" customHeight="1" thickBot="1" x14ac:dyDescent="0.3">
      <c r="B214" s="56"/>
      <c r="C214" s="65"/>
      <c r="D214" s="30" t="s">
        <v>37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8">
        <f t="shared" si="133"/>
        <v>0</v>
      </c>
      <c r="L214" s="22"/>
    </row>
    <row r="215" spans="2:12" ht="39.950000000000003" customHeight="1" thickBot="1" x14ac:dyDescent="0.3">
      <c r="B215" s="56"/>
      <c r="C215" s="65"/>
      <c r="D215" s="30" t="s">
        <v>12</v>
      </c>
      <c r="E215" s="1">
        <f>E216</f>
        <v>6166.3</v>
      </c>
      <c r="F215" s="1">
        <f t="shared" ref="F215:J215" si="135">F216</f>
        <v>6833.6237700000001</v>
      </c>
      <c r="G215" s="1">
        <f t="shared" si="135"/>
        <v>6941.57</v>
      </c>
      <c r="H215" s="1">
        <f t="shared" si="135"/>
        <v>8151.65</v>
      </c>
      <c r="I215" s="1">
        <f t="shared" si="135"/>
        <v>7712.085</v>
      </c>
      <c r="J215" s="1">
        <f t="shared" si="135"/>
        <v>7514.5249999999996</v>
      </c>
      <c r="K215" s="8">
        <f t="shared" si="133"/>
        <v>43319.753770000003</v>
      </c>
      <c r="L215" s="22"/>
    </row>
    <row r="216" spans="2:12" ht="39.950000000000003" customHeight="1" thickBot="1" x14ac:dyDescent="0.3">
      <c r="B216" s="57"/>
      <c r="C216" s="66"/>
      <c r="D216" s="30" t="s">
        <v>37</v>
      </c>
      <c r="E216" s="1">
        <v>6166.3</v>
      </c>
      <c r="F216" s="1">
        <v>6833.6237700000001</v>
      </c>
      <c r="G216" s="1">
        <v>6941.57</v>
      </c>
      <c r="H216" s="1">
        <v>8151.65</v>
      </c>
      <c r="I216" s="1">
        <v>7712.085</v>
      </c>
      <c r="J216" s="1">
        <v>7514.5249999999996</v>
      </c>
      <c r="K216" s="8">
        <f t="shared" si="133"/>
        <v>43319.753770000003</v>
      </c>
      <c r="L216" s="22"/>
    </row>
    <row r="217" spans="2:12" ht="39.950000000000003" customHeight="1" thickBot="1" x14ac:dyDescent="0.3">
      <c r="B217" s="55" t="s">
        <v>28</v>
      </c>
      <c r="C217" s="52" t="s">
        <v>50</v>
      </c>
      <c r="D217" s="28" t="s">
        <v>8</v>
      </c>
      <c r="E217" s="1">
        <f>E218+E220+E222</f>
        <v>8098.38</v>
      </c>
      <c r="F217" s="1">
        <f t="shared" ref="F217:H217" si="136">F218+F220+F222</f>
        <v>9428.9751500000002</v>
      </c>
      <c r="G217" s="1">
        <f t="shared" si="136"/>
        <v>10113.700000000001</v>
      </c>
      <c r="H217" s="1">
        <f t="shared" si="136"/>
        <v>12338.08</v>
      </c>
      <c r="I217" s="1">
        <f t="shared" ref="I217:J217" si="137">I218+I220+I222</f>
        <v>13542.97</v>
      </c>
      <c r="J217" s="1">
        <f t="shared" si="137"/>
        <v>13563.35</v>
      </c>
      <c r="K217" s="8">
        <f t="shared" si="133"/>
        <v>67085.455150000009</v>
      </c>
      <c r="L217" s="22"/>
    </row>
    <row r="218" spans="2:12" ht="39.950000000000003" customHeight="1" thickBot="1" x14ac:dyDescent="0.3">
      <c r="B218" s="56"/>
      <c r="C218" s="53"/>
      <c r="D218" s="29" t="s">
        <v>14</v>
      </c>
      <c r="E218" s="1">
        <f t="shared" ref="E218:J218" si="138">E219</f>
        <v>0</v>
      </c>
      <c r="F218" s="1">
        <f t="shared" si="138"/>
        <v>0</v>
      </c>
      <c r="G218" s="1">
        <f t="shared" si="138"/>
        <v>0</v>
      </c>
      <c r="H218" s="1">
        <f t="shared" si="138"/>
        <v>0</v>
      </c>
      <c r="I218" s="1">
        <f t="shared" si="138"/>
        <v>0</v>
      </c>
      <c r="J218" s="1">
        <f t="shared" si="138"/>
        <v>0</v>
      </c>
      <c r="L218" s="22"/>
    </row>
    <row r="219" spans="2:12" ht="39.950000000000003" customHeight="1" thickBot="1" x14ac:dyDescent="0.3">
      <c r="B219" s="56"/>
      <c r="C219" s="53"/>
      <c r="D219" s="30" t="s">
        <v>37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L219" s="22"/>
    </row>
    <row r="220" spans="2:12" ht="39.950000000000003" customHeight="1" thickBot="1" x14ac:dyDescent="0.3">
      <c r="B220" s="56"/>
      <c r="C220" s="53"/>
      <c r="D220" s="3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L220" s="22"/>
    </row>
    <row r="221" spans="2:12" ht="39.950000000000003" customHeight="1" thickBot="1" x14ac:dyDescent="0.3">
      <c r="B221" s="56"/>
      <c r="C221" s="53"/>
      <c r="D221" s="30" t="s">
        <v>37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L221" s="22"/>
    </row>
    <row r="222" spans="2:12" ht="39.950000000000003" customHeight="1" thickBot="1" x14ac:dyDescent="0.3">
      <c r="B222" s="56"/>
      <c r="C222" s="53"/>
      <c r="D222" s="30" t="s">
        <v>12</v>
      </c>
      <c r="E222" s="1">
        <f>E223+E224</f>
        <v>8098.38</v>
      </c>
      <c r="F222" s="1">
        <f t="shared" ref="F222:H222" si="139">F223+F224</f>
        <v>9428.9751500000002</v>
      </c>
      <c r="G222" s="1">
        <f t="shared" si="139"/>
        <v>10113.700000000001</v>
      </c>
      <c r="H222" s="1">
        <f t="shared" si="139"/>
        <v>12338.08</v>
      </c>
      <c r="I222" s="1">
        <f t="shared" ref="I222:J222" si="140">I223+I224</f>
        <v>13542.97</v>
      </c>
      <c r="J222" s="1">
        <f t="shared" si="140"/>
        <v>13563.35</v>
      </c>
      <c r="L222" s="22"/>
    </row>
    <row r="223" spans="2:12" ht="39.950000000000003" customHeight="1" thickBot="1" x14ac:dyDescent="0.3">
      <c r="B223" s="56"/>
      <c r="C223" s="53"/>
      <c r="D223" s="30" t="s">
        <v>37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L223" s="22"/>
    </row>
    <row r="224" spans="2:12" ht="39.950000000000003" customHeight="1" thickBot="1" x14ac:dyDescent="0.3">
      <c r="B224" s="57"/>
      <c r="C224" s="54"/>
      <c r="D224" s="30" t="s">
        <v>63</v>
      </c>
      <c r="E224" s="1">
        <v>8098.38</v>
      </c>
      <c r="F224" s="1">
        <v>9428.9751500000002</v>
      </c>
      <c r="G224" s="1">
        <v>10113.700000000001</v>
      </c>
      <c r="H224" s="1">
        <v>12338.08</v>
      </c>
      <c r="I224" s="1">
        <v>13542.97</v>
      </c>
      <c r="J224" s="1">
        <v>13563.35</v>
      </c>
      <c r="L224" s="22"/>
    </row>
    <row r="225" spans="2:12" ht="37.5" customHeight="1" thickBot="1" x14ac:dyDescent="0.3">
      <c r="B225" s="55" t="s">
        <v>29</v>
      </c>
      <c r="C225" s="52" t="s">
        <v>51</v>
      </c>
      <c r="D225" s="28" t="s">
        <v>8</v>
      </c>
      <c r="E225" s="1">
        <f>E226+E228+E230</f>
        <v>1646.95</v>
      </c>
      <c r="F225" s="1">
        <f>F226+F228+F230</f>
        <v>1768.02</v>
      </c>
      <c r="G225" s="1">
        <f t="shared" ref="G225:H225" si="141">G226+G228+G230</f>
        <v>1883.41</v>
      </c>
      <c r="H225" s="1">
        <f t="shared" si="141"/>
        <v>2071.73</v>
      </c>
      <c r="I225" s="1">
        <f t="shared" ref="I225:J225" si="142">I226+I228+I230</f>
        <v>2753.4000099999998</v>
      </c>
      <c r="J225" s="1">
        <f t="shared" si="142"/>
        <v>2753.4</v>
      </c>
      <c r="L225" s="22"/>
    </row>
    <row r="226" spans="2:12" ht="39.950000000000003" customHeight="1" thickBot="1" x14ac:dyDescent="0.3">
      <c r="B226" s="56"/>
      <c r="C226" s="53"/>
      <c r="D226" s="29" t="s">
        <v>14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L226" s="22"/>
    </row>
    <row r="227" spans="2:12" ht="39.950000000000003" customHeight="1" thickBot="1" x14ac:dyDescent="0.3">
      <c r="B227" s="56"/>
      <c r="C227" s="53"/>
      <c r="D227" s="30" t="s">
        <v>37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L227" s="22"/>
    </row>
    <row r="228" spans="2:12" ht="39.950000000000003" customHeight="1" thickBot="1" x14ac:dyDescent="0.3">
      <c r="B228" s="56"/>
      <c r="C228" s="53"/>
      <c r="D228" s="30" t="s">
        <v>13</v>
      </c>
      <c r="E228" s="1">
        <f t="shared" ref="E228:J228" si="143">E229</f>
        <v>1646.95</v>
      </c>
      <c r="F228" s="1">
        <f t="shared" si="143"/>
        <v>1768.02</v>
      </c>
      <c r="G228" s="1">
        <f t="shared" si="143"/>
        <v>1883.41</v>
      </c>
      <c r="H228" s="1">
        <f t="shared" si="143"/>
        <v>2071.73</v>
      </c>
      <c r="I228" s="1">
        <f t="shared" si="143"/>
        <v>2753.4000099999998</v>
      </c>
      <c r="J228" s="1">
        <f t="shared" si="143"/>
        <v>2753.4</v>
      </c>
      <c r="L228" s="22"/>
    </row>
    <row r="229" spans="2:12" ht="39.950000000000003" customHeight="1" thickBot="1" x14ac:dyDescent="0.3">
      <c r="B229" s="56"/>
      <c r="C229" s="53"/>
      <c r="D229" s="30" t="s">
        <v>37</v>
      </c>
      <c r="E229" s="1">
        <v>1646.95</v>
      </c>
      <c r="F229" s="1">
        <v>1768.02</v>
      </c>
      <c r="G229" s="1">
        <v>1883.41</v>
      </c>
      <c r="H229" s="1">
        <v>2071.73</v>
      </c>
      <c r="I229" s="1">
        <v>2753.4000099999998</v>
      </c>
      <c r="J229" s="1">
        <v>2753.4</v>
      </c>
      <c r="L229" s="22"/>
    </row>
    <row r="230" spans="2:12" ht="39.950000000000003" customHeight="1" thickBot="1" x14ac:dyDescent="0.3">
      <c r="B230" s="56"/>
      <c r="C230" s="53"/>
      <c r="D230" s="30" t="s">
        <v>12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L230" s="22"/>
    </row>
    <row r="231" spans="2:12" ht="39.950000000000003" customHeight="1" thickBot="1" x14ac:dyDescent="0.3">
      <c r="B231" s="57"/>
      <c r="C231" s="54"/>
      <c r="D231" s="30" t="s">
        <v>37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L231" s="22"/>
    </row>
    <row r="232" spans="2:12" ht="39.950000000000003" customHeight="1" thickBot="1" x14ac:dyDescent="0.3">
      <c r="B232" s="55" t="s">
        <v>56</v>
      </c>
      <c r="C232" s="52" t="s">
        <v>57</v>
      </c>
      <c r="D232" s="28" t="s">
        <v>8</v>
      </c>
      <c r="E232" s="1">
        <f>E233+E235+E237</f>
        <v>44.04</v>
      </c>
      <c r="F232" s="1">
        <f>F233+F235+F237</f>
        <v>0</v>
      </c>
      <c r="G232" s="1">
        <f t="shared" ref="G232:H232" si="144">G233+G235+G237</f>
        <v>0</v>
      </c>
      <c r="H232" s="1">
        <f t="shared" si="144"/>
        <v>0</v>
      </c>
      <c r="I232" s="1">
        <f t="shared" ref="I232:J232" si="145">I233+I235+I237</f>
        <v>0</v>
      </c>
      <c r="J232" s="1">
        <f t="shared" si="145"/>
        <v>0</v>
      </c>
      <c r="L232" s="22"/>
    </row>
    <row r="233" spans="2:12" ht="39.950000000000003" customHeight="1" thickBot="1" x14ac:dyDescent="0.3">
      <c r="B233" s="56"/>
      <c r="C233" s="53"/>
      <c r="D233" s="29" t="s">
        <v>14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L233" s="22"/>
    </row>
    <row r="234" spans="2:12" ht="39.950000000000003" customHeight="1" thickBot="1" x14ac:dyDescent="0.3">
      <c r="B234" s="56"/>
      <c r="C234" s="53"/>
      <c r="D234" s="30" t="s">
        <v>58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L234" s="22"/>
    </row>
    <row r="235" spans="2:12" ht="39.950000000000003" customHeight="1" thickBot="1" x14ac:dyDescent="0.3">
      <c r="B235" s="56"/>
      <c r="C235" s="53"/>
      <c r="D235" s="30" t="s">
        <v>13</v>
      </c>
      <c r="E235" s="1">
        <f t="shared" ref="E235:J235" si="146">E236</f>
        <v>0</v>
      </c>
      <c r="F235" s="1">
        <f t="shared" si="146"/>
        <v>0</v>
      </c>
      <c r="G235" s="1">
        <f t="shared" si="146"/>
        <v>0</v>
      </c>
      <c r="H235" s="1">
        <f t="shared" si="146"/>
        <v>0</v>
      </c>
      <c r="I235" s="1">
        <f t="shared" si="146"/>
        <v>0</v>
      </c>
      <c r="J235" s="1">
        <f t="shared" si="146"/>
        <v>0</v>
      </c>
      <c r="L235" s="22"/>
    </row>
    <row r="236" spans="2:12" ht="39.950000000000003" customHeight="1" thickBot="1" x14ac:dyDescent="0.3">
      <c r="B236" s="56"/>
      <c r="C236" s="53"/>
      <c r="D236" s="30" t="s">
        <v>58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L236" s="22"/>
    </row>
    <row r="237" spans="2:12" ht="39.950000000000003" customHeight="1" thickBot="1" x14ac:dyDescent="0.3">
      <c r="B237" s="56"/>
      <c r="C237" s="53"/>
      <c r="D237" s="30" t="s">
        <v>12</v>
      </c>
      <c r="E237" s="1">
        <f>E238</f>
        <v>44.04</v>
      </c>
      <c r="F237" s="1">
        <f t="shared" ref="F237:J237" si="147">F238</f>
        <v>0</v>
      </c>
      <c r="G237" s="1">
        <f t="shared" si="147"/>
        <v>0</v>
      </c>
      <c r="H237" s="1">
        <f t="shared" si="147"/>
        <v>0</v>
      </c>
      <c r="I237" s="1">
        <f t="shared" si="147"/>
        <v>0</v>
      </c>
      <c r="J237" s="1">
        <f t="shared" si="147"/>
        <v>0</v>
      </c>
      <c r="L237" s="22"/>
    </row>
    <row r="238" spans="2:12" ht="39.950000000000003" customHeight="1" thickBot="1" x14ac:dyDescent="0.3">
      <c r="B238" s="57"/>
      <c r="C238" s="54"/>
      <c r="D238" s="30" t="s">
        <v>58</v>
      </c>
      <c r="E238" s="1">
        <v>44.04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L238" s="22"/>
    </row>
    <row r="239" spans="2:12" ht="39.950000000000003" customHeight="1" x14ac:dyDescent="0.25"/>
    <row r="240" spans="2:12" ht="39.950000000000003" customHeight="1" x14ac:dyDescent="0.25"/>
    <row r="241" ht="39.950000000000003" customHeight="1" x14ac:dyDescent="0.25"/>
    <row r="242" ht="39.950000000000003" customHeight="1" x14ac:dyDescent="0.25"/>
    <row r="243" ht="39.950000000000003" customHeight="1" x14ac:dyDescent="0.25"/>
    <row r="244" ht="39.950000000000003" customHeight="1" x14ac:dyDescent="0.25"/>
    <row r="245" ht="39.950000000000003" customHeight="1" x14ac:dyDescent="0.25"/>
    <row r="246" ht="39.950000000000003" customHeight="1" x14ac:dyDescent="0.25"/>
    <row r="247" ht="39.950000000000003" customHeight="1" x14ac:dyDescent="0.25"/>
    <row r="248" ht="39.950000000000003" customHeight="1" x14ac:dyDescent="0.25"/>
    <row r="249" ht="39.950000000000003" customHeight="1" x14ac:dyDescent="0.25"/>
    <row r="250" ht="39.950000000000003" customHeight="1" x14ac:dyDescent="0.25"/>
    <row r="251" ht="39.950000000000003" customHeight="1" x14ac:dyDescent="0.25"/>
    <row r="252" ht="39.950000000000003" customHeight="1" x14ac:dyDescent="0.25"/>
    <row r="253" ht="39.950000000000003" customHeight="1" x14ac:dyDescent="0.25"/>
    <row r="254" ht="39.950000000000003" customHeight="1" x14ac:dyDescent="0.25"/>
    <row r="255" ht="39.950000000000003" customHeight="1" x14ac:dyDescent="0.25"/>
    <row r="256" ht="39.950000000000003" customHeight="1" x14ac:dyDescent="0.25"/>
    <row r="257" ht="39.950000000000003" customHeight="1" x14ac:dyDescent="0.25"/>
    <row r="258" ht="39.950000000000003" customHeight="1" x14ac:dyDescent="0.25"/>
    <row r="259" ht="39.950000000000003" customHeight="1" x14ac:dyDescent="0.25"/>
    <row r="260" ht="19.5" customHeight="1" x14ac:dyDescent="0.25"/>
    <row r="262" ht="43.5" customHeight="1" x14ac:dyDescent="0.25"/>
    <row r="263" ht="25.5" customHeight="1" x14ac:dyDescent="0.25"/>
    <row r="264" ht="38.450000000000003" customHeight="1" x14ac:dyDescent="0.25"/>
    <row r="265" ht="29.25" customHeight="1" x14ac:dyDescent="0.25"/>
    <row r="266" ht="36.75" customHeight="1" x14ac:dyDescent="0.25"/>
  </sheetData>
  <mergeCells count="66">
    <mergeCell ref="B172:B178"/>
    <mergeCell ref="B201:B209"/>
    <mergeCell ref="C201:C209"/>
    <mergeCell ref="B217:B224"/>
    <mergeCell ref="C217:C224"/>
    <mergeCell ref="C179:C185"/>
    <mergeCell ref="C187:C193"/>
    <mergeCell ref="C194:C200"/>
    <mergeCell ref="C172:C178"/>
    <mergeCell ref="B194:B200"/>
    <mergeCell ref="B187:B193"/>
    <mergeCell ref="B179:B185"/>
    <mergeCell ref="B232:B238"/>
    <mergeCell ref="C232:C238"/>
    <mergeCell ref="B210:B216"/>
    <mergeCell ref="C210:C216"/>
    <mergeCell ref="B225:B231"/>
    <mergeCell ref="C225:C231"/>
    <mergeCell ref="B14:B22"/>
    <mergeCell ref="C14:C22"/>
    <mergeCell ref="B23:B30"/>
    <mergeCell ref="C23:C29"/>
    <mergeCell ref="B87:B93"/>
    <mergeCell ref="C87:C93"/>
    <mergeCell ref="B59:B65"/>
    <mergeCell ref="C59:C65"/>
    <mergeCell ref="B38:B44"/>
    <mergeCell ref="C38:C44"/>
    <mergeCell ref="B66:B72"/>
    <mergeCell ref="C66:C72"/>
    <mergeCell ref="B80:B86"/>
    <mergeCell ref="C80:C86"/>
    <mergeCell ref="C45:C51"/>
    <mergeCell ref="C52:C58"/>
    <mergeCell ref="B8:J8"/>
    <mergeCell ref="B10:J10"/>
    <mergeCell ref="D11:D12"/>
    <mergeCell ref="E11:J11"/>
    <mergeCell ref="B11:B12"/>
    <mergeCell ref="C11:C12"/>
    <mergeCell ref="B116:B122"/>
    <mergeCell ref="C116:C122"/>
    <mergeCell ref="B123:B129"/>
    <mergeCell ref="C123:C129"/>
    <mergeCell ref="B31:B37"/>
    <mergeCell ref="C31:C37"/>
    <mergeCell ref="C73:C79"/>
    <mergeCell ref="B73:B79"/>
    <mergeCell ref="B109:B115"/>
    <mergeCell ref="C109:C115"/>
    <mergeCell ref="B101:B107"/>
    <mergeCell ref="C101:C107"/>
    <mergeCell ref="B45:B51"/>
    <mergeCell ref="B52:B58"/>
    <mergeCell ref="B130:B136"/>
    <mergeCell ref="C130:C136"/>
    <mergeCell ref="B137:B143"/>
    <mergeCell ref="C137:C143"/>
    <mergeCell ref="B144:B150"/>
    <mergeCell ref="C144:C150"/>
    <mergeCell ref="C151:C157"/>
    <mergeCell ref="B158:B164"/>
    <mergeCell ref="C158:C164"/>
    <mergeCell ref="B151:B157"/>
    <mergeCell ref="B165:B171"/>
    <mergeCell ref="C165:C171"/>
  </mergeCells>
  <pageMargins left="0.70866141732283472" right="0.70866141732283472" top="0.59055118110236227" bottom="0.70866141732283472" header="0.31496062992125984" footer="0.31496062992125984"/>
  <pageSetup paperSize="9" scale="46" fitToHeight="0" orientation="landscape" r:id="rId1"/>
  <rowBreaks count="8" manualBreakCount="8">
    <brk id="30" max="16383" man="1"/>
    <brk id="58" max="16383" man="1"/>
    <brk id="86" max="16383" man="1"/>
    <brk id="143" max="10" man="1"/>
    <brk id="171" max="16383" man="1"/>
    <brk id="193" max="16383" man="1"/>
    <brk id="216" max="16383" man="1"/>
    <brk id="238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2025-07-04T11:54:44Z</dcterms:modified>
</cp:coreProperties>
</file>